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Area" localSheetId="1">'График оценочных процедур'!$A$1:$AY$158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05" i="5" l="1"/>
  <c r="AS203" i="5" l="1"/>
  <c r="AS201" i="5"/>
  <c r="AR97" i="5"/>
  <c r="AQ97" i="5"/>
  <c r="AR96" i="5"/>
  <c r="AQ96" i="5"/>
  <c r="AR95" i="5"/>
  <c r="AQ95" i="5"/>
  <c r="AR94" i="5"/>
  <c r="AQ94" i="5"/>
  <c r="AR93" i="5"/>
  <c r="AQ93" i="5"/>
  <c r="AR92" i="5"/>
  <c r="AQ92" i="5"/>
  <c r="AR91" i="5"/>
  <c r="AQ91" i="5"/>
  <c r="AR90" i="5"/>
  <c r="AQ90" i="5"/>
  <c r="AR89" i="5"/>
  <c r="AQ89" i="5"/>
  <c r="AR88" i="5"/>
  <c r="AQ88" i="5"/>
  <c r="AR87" i="5"/>
  <c r="AQ87" i="5"/>
  <c r="AR86" i="5"/>
  <c r="AQ86" i="5"/>
  <c r="AR85" i="5"/>
  <c r="AQ85" i="5"/>
  <c r="AR84" i="5"/>
  <c r="AQ84" i="5"/>
  <c r="AR83" i="5"/>
  <c r="AQ83" i="5"/>
  <c r="AR82" i="5"/>
  <c r="AQ82" i="5"/>
  <c r="AQ81" i="5"/>
  <c r="AQ80" i="5"/>
  <c r="AR79" i="5"/>
  <c r="AQ79" i="5"/>
  <c r="AR78" i="5"/>
  <c r="AQ78" i="5"/>
  <c r="AR73" i="5"/>
  <c r="AQ73" i="5"/>
  <c r="AR72" i="5"/>
  <c r="AQ72" i="5"/>
  <c r="AR71" i="5"/>
  <c r="AQ71" i="5"/>
  <c r="AR70" i="5"/>
  <c r="AQ70" i="5"/>
  <c r="AR69" i="5"/>
  <c r="AQ69" i="5"/>
  <c r="AR68" i="5"/>
  <c r="AQ68" i="5"/>
  <c r="AR67" i="5"/>
  <c r="AQ67" i="5"/>
  <c r="AR66" i="5"/>
  <c r="AQ66" i="5"/>
  <c r="AR65" i="5"/>
  <c r="AQ65" i="5"/>
  <c r="AR64" i="5"/>
  <c r="AQ64" i="5"/>
  <c r="AR63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1" i="5"/>
  <c r="AQ51" i="5"/>
  <c r="AR50" i="5"/>
  <c r="AQ50" i="5"/>
  <c r="AR49" i="5"/>
  <c r="AQ49" i="5"/>
  <c r="AR48" i="5"/>
  <c r="AQ48" i="5"/>
  <c r="AR47" i="5"/>
  <c r="AQ47" i="5"/>
  <c r="AR46" i="5"/>
  <c r="AQ46" i="5"/>
  <c r="AR45" i="5"/>
  <c r="AQ45" i="5"/>
  <c r="AR44" i="5"/>
  <c r="AQ44" i="5"/>
  <c r="AR43" i="5"/>
  <c r="AQ43" i="5"/>
  <c r="AR42" i="5"/>
  <c r="AQ42" i="5"/>
  <c r="AR41" i="5"/>
  <c r="AQ41" i="5"/>
  <c r="AR40" i="5"/>
  <c r="AQ40" i="5"/>
  <c r="AR39" i="5"/>
  <c r="AQ39" i="5"/>
  <c r="AR38" i="5"/>
  <c r="AQ38" i="5"/>
  <c r="AR37" i="5"/>
  <c r="AQ37" i="5"/>
  <c r="AR36" i="5"/>
  <c r="AQ36" i="5"/>
  <c r="AR35" i="5"/>
  <c r="AQ35" i="5"/>
  <c r="AR34" i="5"/>
  <c r="AQ34" i="5"/>
  <c r="AR33" i="5"/>
  <c r="AQ33" i="5"/>
  <c r="AR28" i="5"/>
  <c r="AQ28" i="5"/>
  <c r="AR27" i="5"/>
  <c r="AQ27" i="5"/>
  <c r="AR26" i="5"/>
  <c r="AQ26" i="5"/>
  <c r="AR25" i="5"/>
  <c r="AQ25" i="5"/>
  <c r="AR24" i="5"/>
  <c r="AQ24" i="5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S64" i="5" l="1"/>
  <c r="AS67" i="5"/>
  <c r="AS80" i="5"/>
  <c r="AS83" i="5"/>
  <c r="AS92" i="5"/>
  <c r="AS95" i="5"/>
  <c r="AS58" i="5"/>
  <c r="AS61" i="5"/>
  <c r="AS70" i="5"/>
  <c r="AS73" i="5"/>
  <c r="AS57" i="5"/>
  <c r="AS66" i="5"/>
  <c r="AS69" i="5"/>
  <c r="AS82" i="5"/>
  <c r="AS85" i="5"/>
  <c r="AS94" i="5"/>
  <c r="AS97" i="5"/>
  <c r="AS60" i="5"/>
  <c r="AS63" i="5"/>
  <c r="AS72" i="5"/>
  <c r="AS79" i="5"/>
  <c r="AS88" i="5"/>
  <c r="AS59" i="5"/>
  <c r="AS68" i="5"/>
  <c r="AS71" i="5"/>
  <c r="AS84" i="5"/>
  <c r="AS87" i="5"/>
  <c r="AS96" i="5"/>
  <c r="AS62" i="5"/>
  <c r="AS65" i="5"/>
  <c r="AS78" i="5"/>
  <c r="AS81" i="5"/>
  <c r="AS90" i="5"/>
  <c r="AS93" i="5"/>
  <c r="AS91" i="5"/>
  <c r="AS86" i="5"/>
  <c r="AS89" i="5"/>
  <c r="AS56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R104" i="5" l="1"/>
  <c r="AR105" i="5"/>
  <c r="AR240" i="5" l="1"/>
  <c r="AR241" i="5"/>
  <c r="AS223" i="5"/>
  <c r="AR128" i="5" l="1"/>
  <c r="AR134" i="5"/>
  <c r="AS134" i="5" l="1"/>
  <c r="AR243" i="5"/>
  <c r="AR242" i="5"/>
  <c r="AR238" i="5"/>
  <c r="AR237" i="5"/>
  <c r="AR236" i="5"/>
  <c r="AR235" i="5"/>
  <c r="AR230" i="5"/>
  <c r="AR208" i="5"/>
  <c r="AR190" i="5"/>
  <c r="AR184" i="5"/>
  <c r="AR186" i="5"/>
  <c r="AR188" i="5"/>
  <c r="AR182" i="5"/>
  <c r="AR178" i="5"/>
  <c r="AR176" i="5"/>
  <c r="AR174" i="5"/>
  <c r="AR172" i="5"/>
  <c r="AR170" i="5"/>
  <c r="AR168" i="5"/>
  <c r="AR166" i="5"/>
  <c r="AR160" i="5"/>
  <c r="AR158" i="5"/>
  <c r="AR156" i="5"/>
  <c r="AR154" i="5"/>
  <c r="AR152" i="5"/>
  <c r="AR150" i="5"/>
  <c r="AR149" i="5"/>
  <c r="AR146" i="5"/>
  <c r="AR144" i="5"/>
  <c r="AR142" i="5"/>
  <c r="AR140" i="5"/>
  <c r="AR132" i="5"/>
  <c r="AR131" i="5"/>
  <c r="AR130" i="5"/>
  <c r="AR126" i="5"/>
  <c r="AR124" i="5"/>
  <c r="AR123" i="5"/>
  <c r="AR122" i="5"/>
  <c r="AR116" i="5"/>
  <c r="AR114" i="5"/>
  <c r="AR112" i="5"/>
  <c r="AR110" i="5"/>
  <c r="AR107" i="5"/>
  <c r="AR108" i="5"/>
  <c r="AR106" i="5"/>
  <c r="AS253" i="5" l="1"/>
  <c r="AS254" i="5"/>
  <c r="AS255" i="5"/>
  <c r="AS256" i="5"/>
  <c r="AS257" i="5"/>
  <c r="AS258" i="5"/>
  <c r="AS260" i="5"/>
  <c r="AS259" i="5"/>
  <c r="AS234" i="5" l="1"/>
  <c r="AS235" i="5"/>
  <c r="AS236" i="5"/>
  <c r="AS237" i="5"/>
  <c r="AS238" i="5"/>
  <c r="AS239" i="5"/>
  <c r="AS240" i="5"/>
  <c r="AS241" i="5"/>
  <c r="AS242" i="5"/>
  <c r="AQ243" i="5"/>
  <c r="AS243" i="5" s="1"/>
  <c r="AS208" i="5"/>
  <c r="AS210" i="5"/>
  <c r="AS212" i="5"/>
  <c r="AS214" i="5"/>
  <c r="AS216" i="5"/>
  <c r="AS218" i="5"/>
  <c r="AS222" i="5"/>
  <c r="AS180" i="5"/>
  <c r="AS182" i="5"/>
  <c r="AS184" i="5"/>
  <c r="AS186" i="5"/>
  <c r="AS188" i="5"/>
  <c r="AS190" i="5"/>
  <c r="AS160" i="5"/>
  <c r="AS158" i="5"/>
  <c r="AS107" i="5" l="1"/>
  <c r="AS116" i="5"/>
  <c r="AS114" i="5"/>
  <c r="AS112" i="5"/>
  <c r="AS110" i="5"/>
  <c r="AS108" i="5"/>
  <c r="AS106" i="5"/>
  <c r="AS105" i="5"/>
  <c r="AS104" i="5"/>
  <c r="AS252" i="5"/>
  <c r="AS251" i="5"/>
  <c r="AS250" i="5"/>
  <c r="AS249" i="5"/>
  <c r="AS248" i="5"/>
  <c r="AS233" i="5"/>
  <c r="AS232" i="5"/>
  <c r="AS231" i="5"/>
  <c r="AS230" i="5"/>
  <c r="AS229" i="5"/>
  <c r="AS228" i="5"/>
  <c r="AS206" i="5"/>
  <c r="AS204" i="5"/>
  <c r="AS202" i="5"/>
  <c r="AS200" i="5"/>
  <c r="AS199" i="5"/>
  <c r="AS198" i="5"/>
  <c r="AS196" i="5"/>
  <c r="AS178" i="5"/>
  <c r="AS176" i="5"/>
  <c r="AS174" i="5"/>
  <c r="AS172" i="5"/>
  <c r="AS170" i="5"/>
  <c r="AS168" i="5"/>
  <c r="AS166" i="5"/>
  <c r="AS156" i="5"/>
  <c r="AS154" i="5"/>
  <c r="AS152" i="5"/>
  <c r="AS150" i="5"/>
  <c r="AS149" i="5"/>
  <c r="AS146" i="5"/>
  <c r="AS144" i="5"/>
  <c r="AS142" i="5"/>
  <c r="AS140" i="5"/>
  <c r="AS132" i="5"/>
  <c r="AS131" i="5"/>
  <c r="AS130" i="5"/>
  <c r="AS128" i="5"/>
  <c r="AS126" i="5"/>
  <c r="AS124" i="5"/>
  <c r="AS123" i="5"/>
  <c r="AS122" i="5"/>
</calcChain>
</file>

<file path=xl/sharedStrings.xml><?xml version="1.0" encoding="utf-8"?>
<sst xmlns="http://schemas.openxmlformats.org/spreadsheetml/2006/main" count="1353" uniqueCount="142">
  <si>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</si>
  <si>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</si>
  <si>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</si>
  <si>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</si>
  <si>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</si>
  <si>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</si>
  <si>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</si>
  <si>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</si>
  <si>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</si>
  <si>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</si>
  <si>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</si>
  <si>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</si>
  <si>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</si>
  <si>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</si>
  <si>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</si>
  <si>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</si>
  <si>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</si>
  <si>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</si>
  <si>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</si>
  <si>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</si>
  <si>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</si>
  <si>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</si>
  <si>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</si>
  <si>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</si>
  <si>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</si>
  <si>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</si>
  <si>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</si>
  <si>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</si>
  <si>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</si>
  <si>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</si>
  <si>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</si>
  <si>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</si>
  <si>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</si>
  <si>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</si>
  <si>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</si>
  <si>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</si>
  <si>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</si>
  <si>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</si>
  <si>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</si>
  <si>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</si>
  <si>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</si>
  <si>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</si>
  <si>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</si>
  <si>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</si>
  <si>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</si>
  <si>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</si>
  <si>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</si>
  <si>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</si>
  <si>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</si>
  <si>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</si>
  <si>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</si>
  <si>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</si>
  <si>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</si>
  <si>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</si>
  <si>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</si>
  <si>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</si>
  <si>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</si>
  <si>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</si>
  <si>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</si>
  <si>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</si>
  <si>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</si>
  <si>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</si>
  <si>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</si>
  <si>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</si>
  <si>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</si>
  <si>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</si>
  <si>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</si>
  <si>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</si>
  <si>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</si>
  <si>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</si>
  <si>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</si>
  <si>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</si>
  <si>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</si>
  <si>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</si>
  <si>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</si>
  <si>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3а</t>
  </si>
  <si>
    <t>3б</t>
  </si>
  <si>
    <t>4а</t>
  </si>
  <si>
    <t>4б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</si>
  <si>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</si>
  <si>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</si>
  <si>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</si>
  <si>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</si>
  <si>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</si>
  <si>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</si>
  <si>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</si>
  <si>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</si>
  <si>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</si>
  <si>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</si>
  <si>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</si>
  <si>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</si>
  <si>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</si>
  <si>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</si>
  <si>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</si>
  <si>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</si>
  <si>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</si>
  <si>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</si>
  <si>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8а</t>
  </si>
  <si>
    <t>8б</t>
  </si>
  <si>
    <t>9а</t>
  </si>
  <si>
    <t>9б</t>
  </si>
  <si>
    <t>9в</t>
  </si>
  <si>
    <t>10а</t>
  </si>
  <si>
    <t>Алгебра и начала математического анализа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</si>
  <si>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</si>
  <si>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</si>
  <si>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</si>
  <si>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</si>
  <si>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</si>
  <si>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</si>
  <si>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</si>
  <si>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</si>
  <si>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</si>
  <si>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</si>
  <si>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</si>
  <si>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</si>
  <si>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ВПР</t>
  </si>
  <si>
    <t>ДР</t>
  </si>
  <si>
    <t>КР</t>
  </si>
  <si>
    <t>ПР</t>
  </si>
  <si>
    <t>2 д</t>
  </si>
  <si>
    <t>Иностранный язык (английский)</t>
  </si>
  <si>
    <t>2025-2026 уч.год</t>
  </si>
  <si>
    <t>МАОУ СОШ № 24</t>
  </si>
  <si>
    <t xml:space="preserve">. </t>
  </si>
  <si>
    <t>61</t>
  </si>
  <si>
    <t>Об утверждении Нормативных локальных актов на 2025-2026 учебный год</t>
  </si>
  <si>
    <t>ВПР -Всероссийская проверочная работа</t>
  </si>
  <si>
    <t>ИС-9</t>
  </si>
  <si>
    <t>ВПР*</t>
  </si>
  <si>
    <t>ОБЗР</t>
  </si>
  <si>
    <t>Инд. проект</t>
  </si>
  <si>
    <t>ИС-11</t>
  </si>
  <si>
    <t>ВПР* - Всероссийская проверочная работа по предмету на основе выбора</t>
  </si>
  <si>
    <t>ОРКСЭ</t>
  </si>
  <si>
    <t>Сч</t>
  </si>
  <si>
    <t>КР - контрольная работа, ПР - проверочная работа, ДР - диагностическая работа,Сч - сочинение</t>
  </si>
  <si>
    <t>Физ.культура</t>
  </si>
  <si>
    <t xml:space="preserve">Иностр.язык </t>
  </si>
  <si>
    <t>Труд (технология)</t>
  </si>
  <si>
    <t>УТВЕРЖДАЮ</t>
  </si>
  <si>
    <t>Директор__________Н.В.Порубенко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</si>
</sst>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/>
    <xf numFmtId="0" fontId="4" fillId="5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/>
    <xf numFmtId="0" fontId="2" fillId="0" borderId="0" xfId="0" applyFont="1" applyBorder="1" applyAlignment="1"/>
    <xf numFmtId="0" fontId="19" fillId="0" borderId="0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Border="1"/>
    <xf numFmtId="0" fontId="2" fillId="0" borderId="1" xfId="0" applyFont="1" applyBorder="1" applyAlignment="1">
      <alignment vertical="top" wrapText="1"/>
    </xf>
    <xf numFmtId="14" fontId="21" fillId="0" borderId="0" xfId="0" applyNumberFormat="1" applyFont="1" applyAlignment="1">
      <alignment vertical="center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5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49" fontId="2" fillId="3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19" fillId="0" borderId="7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lef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 wrapText="1"/>
    </xf>
    <xf numFmtId="49" fontId="22" fillId="0" borderId="13" xfId="0" applyNumberFormat="1" applyFont="1" applyBorder="1" applyAlignment="1">
      <alignment horizontal="left" vertical="center" wrapText="1"/>
    </xf>
    <xf numFmtId="49" fontId="22" fillId="0" borderId="11" xfId="0" applyNumberFormat="1" applyFont="1" applyBorder="1" applyAlignment="1">
      <alignment horizontal="left" vertical="center" wrapText="1"/>
    </xf>
    <xf numFmtId="49" fontId="22" fillId="0" borderId="15" xfId="0" applyNumberFormat="1" applyFont="1" applyBorder="1" applyAlignment="1">
      <alignment horizontal="left" vertical="center" wrapText="1"/>
    </xf>
    <xf numFmtId="49" fontId="22" fillId="0" borderId="14" xfId="0" applyNumberFormat="1" applyFont="1" applyBorder="1" applyAlignment="1">
      <alignment horizontal="left" vertical="center" wrapText="1"/>
    </xf>
    <xf numFmtId="49" fontId="2" fillId="6" borderId="7" xfId="0" applyNumberFormat="1" applyFont="1" applyFill="1" applyBorder="1" applyAlignment="1">
      <alignment horizontal="center" vertical="center"/>
    </xf>
    <xf numFmtId="49" fontId="2" fillId="6" borderId="8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/>
    <xf numFmtId="0" fontId="27" fillId="0" borderId="1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27" fillId="6" borderId="1" xfId="0" applyFont="1" applyFill="1" applyBorder="1"/>
    <xf numFmtId="10" fontId="10" fillId="0" borderId="1" xfId="1" applyNumberFormat="1" applyFont="1" applyBorder="1"/>
    <xf numFmtId="0" fontId="28" fillId="6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10" fillId="0" borderId="1" xfId="0" applyFont="1" applyFill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49" fontId="2" fillId="0" borderId="15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52</v>
      </c>
    </row>
    <row r="2" spans="1:1" ht="18.75" x14ac:dyDescent="0.25">
      <c r="A2" s="11"/>
    </row>
    <row r="3" spans="1:1" ht="138.75" customHeight="1" x14ac:dyDescent="0.25">
      <c r="A3" s="12" t="s">
        <v>113</v>
      </c>
    </row>
    <row r="4" spans="1:1" ht="262.5" x14ac:dyDescent="0.25">
      <c r="A4" s="17" t="s">
        <v>107</v>
      </c>
    </row>
    <row r="5" spans="1:1" ht="31.5" customHeight="1" x14ac:dyDescent="0.25">
      <c r="A5" s="12" t="s">
        <v>43</v>
      </c>
    </row>
    <row r="6" spans="1:1" ht="28.5" customHeight="1" x14ac:dyDescent="0.25">
      <c r="A6" s="13" t="s">
        <v>44</v>
      </c>
    </row>
    <row r="7" spans="1:1" ht="19.5" customHeight="1" x14ac:dyDescent="0.25">
      <c r="A7" s="13" t="s">
        <v>45</v>
      </c>
    </row>
    <row r="8" spans="1:1" s="15" customFormat="1" ht="26.25" customHeight="1" x14ac:dyDescent="0.25">
      <c r="A8" s="14" t="s">
        <v>81</v>
      </c>
    </row>
    <row r="9" spans="1:1" s="15" customFormat="1" ht="25.5" customHeight="1" x14ac:dyDescent="0.25">
      <c r="A9" s="14" t="s">
        <v>46</v>
      </c>
    </row>
    <row r="10" spans="1:1" s="15" customFormat="1" ht="39" customHeight="1" x14ac:dyDescent="0.25">
      <c r="A10" s="18" t="s">
        <v>58</v>
      </c>
    </row>
    <row r="11" spans="1:1" s="15" customFormat="1" ht="36.75" customHeight="1" x14ac:dyDescent="0.25">
      <c r="A11" s="18" t="s">
        <v>82</v>
      </c>
    </row>
    <row r="12" spans="1:1" s="15" customFormat="1" ht="18.75" x14ac:dyDescent="0.25">
      <c r="A12" s="14" t="s">
        <v>110</v>
      </c>
    </row>
    <row r="13" spans="1:1" s="15" customFormat="1" ht="37.5" x14ac:dyDescent="0.25">
      <c r="A13" s="16" t="s">
        <v>47</v>
      </c>
    </row>
    <row r="14" spans="1:1" s="15" customFormat="1" ht="18.75" x14ac:dyDescent="0.25">
      <c r="A14" s="18" t="s">
        <v>69</v>
      </c>
    </row>
    <row r="15" spans="1:1" s="15" customFormat="1" ht="18.75" x14ac:dyDescent="0.25">
      <c r="A15" s="14" t="s">
        <v>48</v>
      </c>
    </row>
    <row r="16" spans="1:1" s="15" customFormat="1" ht="18.75" x14ac:dyDescent="0.25">
      <c r="A16" s="18" t="s">
        <v>63</v>
      </c>
    </row>
    <row r="17" spans="1:1" s="15" customFormat="1" ht="18.75" x14ac:dyDescent="0.25">
      <c r="A17" s="14" t="s">
        <v>49</v>
      </c>
    </row>
    <row r="18" spans="1:1" s="15" customFormat="1" ht="37.5" x14ac:dyDescent="0.25">
      <c r="A18" s="18" t="s">
        <v>105</v>
      </c>
    </row>
    <row r="19" spans="1:1" s="15" customFormat="1" ht="18.75" x14ac:dyDescent="0.25">
      <c r="A19" s="16" t="s">
        <v>50</v>
      </c>
    </row>
    <row r="20" spans="1:1" s="15" customFormat="1" ht="37.5" x14ac:dyDescent="0.25">
      <c r="A20" s="18" t="s">
        <v>70</v>
      </c>
    </row>
    <row r="21" spans="1:1" s="15" customFormat="1" ht="37.5" x14ac:dyDescent="0.25">
      <c r="A21" s="14" t="s">
        <v>115</v>
      </c>
    </row>
    <row r="22" spans="1:1" s="15" customFormat="1" ht="18" x14ac:dyDescent="0.25">
      <c r="A22" s="14"/>
    </row>
    <row r="23" spans="1:1" s="15" customFormat="1" ht="150" x14ac:dyDescent="0.25">
      <c r="A23" s="16" t="s">
        <v>114</v>
      </c>
    </row>
    <row r="24" spans="1:1" s="15" customFormat="1" ht="37.5" x14ac:dyDescent="0.25">
      <c r="A24" s="30" t="s">
        <v>72</v>
      </c>
    </row>
    <row r="25" spans="1:1" s="15" customFormat="1" ht="75" x14ac:dyDescent="0.25">
      <c r="A25" s="16" t="s">
        <v>51</v>
      </c>
    </row>
    <row r="26" spans="1:1" s="15" customFormat="1" ht="93.75" x14ac:dyDescent="0.25">
      <c r="A26" s="16" t="s">
        <v>57</v>
      </c>
    </row>
    <row r="27" spans="1:1" s="15" customFormat="1" ht="93.75" x14ac:dyDescent="0.25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67"/>
  <sheetViews>
    <sheetView tabSelected="1" topLeftCell="A247" zoomScale="110" zoomScaleNormal="110" zoomScaleSheetLayoutView="110" workbookViewId="0">
      <selection activeCell="C266" sqref="C266"/>
    </sheetView>
  </sheetViews>
  <sheetFormatPr defaultRowHeight="12.75" x14ac:dyDescent="0.2"/>
  <cols>
    <col min="1" max="1" width="13.7109375" style="1" customWidth="1"/>
    <col min="2" max="2" width="16.28515625" style="1" customWidth="1"/>
    <col min="3" max="3" width="10.5703125" style="1" customWidth="1"/>
    <col min="4" max="4" width="9.42578125" style="1" customWidth="1"/>
    <col min="5" max="5" width="6.85546875" style="1" customWidth="1"/>
    <col min="6" max="6" width="4.28515625" style="1" customWidth="1"/>
    <col min="7" max="7" width="3.28515625" style="1" customWidth="1"/>
    <col min="8" max="32" width="4.28515625" style="1" customWidth="1"/>
    <col min="33" max="33" width="5.5703125" style="1" customWidth="1"/>
    <col min="34" max="35" width="6.140625" style="1" customWidth="1"/>
    <col min="36" max="36" width="5.85546875" style="1" customWidth="1"/>
    <col min="37" max="37" width="4.28515625" style="1" customWidth="1"/>
    <col min="38" max="38" width="5" style="1" customWidth="1"/>
    <col min="39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0" customFormat="1" ht="63" customHeight="1" x14ac:dyDescent="0.25">
      <c r="A1" s="28" t="s">
        <v>124</v>
      </c>
      <c r="B1" s="28"/>
      <c r="C1" s="97"/>
      <c r="D1" s="28"/>
      <c r="E1" s="28"/>
      <c r="F1" s="28"/>
      <c r="G1" s="78"/>
      <c r="H1" s="28"/>
      <c r="L1" s="80" t="s">
        <v>39</v>
      </c>
      <c r="AC1" s="71"/>
      <c r="AD1" s="71"/>
      <c r="AL1" s="71"/>
      <c r="AM1" s="71"/>
      <c r="AN1" s="71"/>
      <c r="AO1" s="71"/>
      <c r="AP1" s="71"/>
      <c r="AQ1" s="71"/>
      <c r="AR1" s="71"/>
      <c r="AS1" s="71"/>
    </row>
    <row r="2" spans="1:48" ht="21.75" customHeight="1" x14ac:dyDescent="0.4">
      <c r="A2" s="29"/>
      <c r="B2" s="27" t="s">
        <v>65</v>
      </c>
      <c r="C2" s="81"/>
      <c r="D2" s="74"/>
      <c r="F2" s="78"/>
      <c r="G2" s="79" t="s">
        <v>108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59"/>
      <c r="AP2" s="59"/>
      <c r="AQ2" s="59"/>
      <c r="AR2" s="59"/>
      <c r="AS2" s="59"/>
      <c r="AT2" s="32"/>
      <c r="AU2" s="32"/>
      <c r="AV2" s="32"/>
    </row>
    <row r="3" spans="1:48" ht="40.5" customHeight="1" x14ac:dyDescent="0.25">
      <c r="A3" s="29" t="s">
        <v>66</v>
      </c>
      <c r="B3" s="46" t="s">
        <v>123</v>
      </c>
      <c r="C3" s="32"/>
      <c r="D3" s="74"/>
      <c r="E3" s="31"/>
      <c r="F3" s="31"/>
      <c r="G3" s="148" t="s">
        <v>106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0"/>
      <c r="X3" s="157" t="s">
        <v>62</v>
      </c>
      <c r="Y3" s="158"/>
      <c r="Z3" s="158"/>
      <c r="AA3" s="158"/>
      <c r="AB3" s="159"/>
      <c r="AC3" s="135" t="s">
        <v>84</v>
      </c>
      <c r="AD3" s="136"/>
      <c r="AE3" s="136"/>
      <c r="AF3" s="136"/>
      <c r="AG3" s="136"/>
      <c r="AH3" s="136"/>
      <c r="AI3" s="136"/>
      <c r="AJ3" s="136"/>
      <c r="AK3" s="136"/>
      <c r="AL3" s="136"/>
      <c r="AM3" s="137"/>
      <c r="AN3" s="201" t="s">
        <v>85</v>
      </c>
      <c r="AO3" s="202"/>
      <c r="AP3" s="181" t="s">
        <v>86</v>
      </c>
      <c r="AQ3" s="181"/>
      <c r="AR3" s="60"/>
      <c r="AS3" s="32"/>
      <c r="AT3" s="32"/>
      <c r="AU3" s="57"/>
      <c r="AV3" s="32"/>
    </row>
    <row r="4" spans="1:48" ht="22.5" customHeight="1" x14ac:dyDescent="0.2">
      <c r="A4" s="1" t="s">
        <v>140</v>
      </c>
      <c r="B4" s="243" t="s">
        <v>141</v>
      </c>
      <c r="C4" s="243"/>
      <c r="D4" s="32"/>
      <c r="E4" s="32"/>
      <c r="F4" s="34"/>
      <c r="G4" s="77" t="s">
        <v>88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60" t="s">
        <v>111</v>
      </c>
      <c r="Y4" s="161"/>
      <c r="Z4" s="161"/>
      <c r="AA4" s="161"/>
      <c r="AB4" s="162"/>
      <c r="AC4" s="138"/>
      <c r="AD4" s="139"/>
      <c r="AE4" s="139"/>
      <c r="AF4" s="139"/>
      <c r="AG4" s="139"/>
      <c r="AH4" s="139"/>
      <c r="AI4" s="139"/>
      <c r="AJ4" s="139"/>
      <c r="AK4" s="139"/>
      <c r="AL4" s="139"/>
      <c r="AM4" s="140"/>
      <c r="AN4" s="203"/>
      <c r="AO4" s="204"/>
      <c r="AP4" s="198" t="s">
        <v>87</v>
      </c>
      <c r="AQ4" s="199"/>
      <c r="AU4" s="57"/>
      <c r="AV4" s="32"/>
    </row>
    <row r="5" spans="1:48" ht="42.75" customHeight="1" x14ac:dyDescent="0.25">
      <c r="A5" s="64" t="s">
        <v>67</v>
      </c>
      <c r="B5" s="27" t="s">
        <v>125</v>
      </c>
      <c r="C5" s="241" t="s">
        <v>126</v>
      </c>
      <c r="D5" s="242"/>
      <c r="E5" s="32"/>
      <c r="F5" s="34"/>
      <c r="G5" s="189" t="s">
        <v>89</v>
      </c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200"/>
      <c r="Y5" s="163"/>
      <c r="Z5" s="163"/>
      <c r="AA5" s="163"/>
      <c r="AB5" s="164"/>
      <c r="AC5" s="141"/>
      <c r="AD5" s="142"/>
      <c r="AE5" s="142"/>
      <c r="AF5" s="142"/>
      <c r="AG5" s="142"/>
      <c r="AH5" s="142"/>
      <c r="AI5" s="142"/>
      <c r="AJ5" s="142"/>
      <c r="AK5" s="142"/>
      <c r="AL5" s="142"/>
      <c r="AM5" s="143"/>
      <c r="AN5" s="205"/>
      <c r="AO5" s="206"/>
      <c r="AP5" s="144" t="s">
        <v>66</v>
      </c>
      <c r="AQ5" s="145"/>
      <c r="AU5" s="57"/>
      <c r="AV5" s="32"/>
    </row>
    <row r="6" spans="1:48" ht="35.25" customHeight="1" x14ac:dyDescent="0.2">
      <c r="A6" s="65" t="s">
        <v>68</v>
      </c>
      <c r="B6" s="98">
        <v>45897</v>
      </c>
      <c r="C6" s="37" t="s">
        <v>56</v>
      </c>
      <c r="D6" s="36"/>
      <c r="E6" s="35"/>
      <c r="F6" s="34"/>
      <c r="G6" s="192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4"/>
      <c r="X6" s="146" t="s">
        <v>112</v>
      </c>
      <c r="Y6" s="147"/>
      <c r="Z6" s="147"/>
      <c r="AA6" s="147"/>
      <c r="AB6" s="188"/>
      <c r="AC6" s="93" t="s">
        <v>136</v>
      </c>
      <c r="AD6" s="47"/>
      <c r="AE6" s="47"/>
      <c r="AF6" s="47"/>
      <c r="AG6" s="47"/>
      <c r="AH6" s="46"/>
      <c r="AI6" s="3"/>
      <c r="AJ6" s="3"/>
      <c r="AK6" s="3"/>
      <c r="AL6" s="3"/>
      <c r="AM6" s="3"/>
      <c r="AN6" s="3"/>
      <c r="AO6" s="3"/>
      <c r="AP6" s="3"/>
      <c r="AU6" s="32"/>
      <c r="AV6" s="32"/>
    </row>
    <row r="7" spans="1:48" ht="26.25" customHeight="1" x14ac:dyDescent="0.2">
      <c r="A7" s="186" t="s">
        <v>109</v>
      </c>
      <c r="B7" s="187"/>
      <c r="C7" s="184" t="s">
        <v>122</v>
      </c>
      <c r="D7" s="185"/>
      <c r="E7" s="32"/>
      <c r="F7" s="34"/>
      <c r="G7" s="195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Y7" s="58"/>
      <c r="Z7" s="32"/>
      <c r="AB7" s="58"/>
      <c r="AC7" s="104"/>
      <c r="AD7" s="95"/>
      <c r="AE7" s="95"/>
      <c r="AF7" s="95"/>
      <c r="AG7" s="95"/>
      <c r="AH7" s="95"/>
      <c r="AI7" s="95"/>
      <c r="AJ7" s="95"/>
      <c r="AK7" s="95"/>
      <c r="AP7" s="53"/>
      <c r="AQ7" s="53"/>
      <c r="AR7" s="53"/>
      <c r="AS7" s="32"/>
    </row>
    <row r="8" spans="1:48" ht="29.25" customHeight="1" x14ac:dyDescent="0.25">
      <c r="A8" s="67"/>
      <c r="B8" s="67"/>
      <c r="C8" s="67"/>
      <c r="D8" s="68"/>
      <c r="E8" s="68"/>
      <c r="F8" s="68"/>
      <c r="G8" s="69"/>
      <c r="H8" s="69"/>
      <c r="I8" s="67"/>
      <c r="J8" s="32"/>
      <c r="K8" s="32"/>
      <c r="X8" s="76"/>
      <c r="Y8" s="32"/>
      <c r="Z8" s="52"/>
      <c r="AA8" s="52"/>
      <c r="AB8" s="52"/>
      <c r="AC8" s="103" t="s">
        <v>127</v>
      </c>
      <c r="AD8" s="96"/>
      <c r="AE8" s="96"/>
      <c r="AF8" s="96"/>
      <c r="AG8" s="96"/>
      <c r="AH8" s="96"/>
      <c r="AI8" s="96"/>
      <c r="AJ8" s="180" t="s">
        <v>133</v>
      </c>
      <c r="AK8" s="182"/>
      <c r="AL8" s="182"/>
      <c r="AM8" s="182"/>
      <c r="AN8" s="182"/>
      <c r="AO8" s="182"/>
      <c r="AP8" s="182"/>
      <c r="AQ8" s="182"/>
      <c r="AR8" s="183"/>
      <c r="AS8" s="46"/>
      <c r="AT8" s="3"/>
    </row>
    <row r="9" spans="1:48" ht="22.5" customHeight="1" x14ac:dyDescent="0.25">
      <c r="A9" s="67"/>
      <c r="B9" s="67"/>
      <c r="C9" s="67"/>
      <c r="D9" s="68"/>
      <c r="E9" s="88"/>
      <c r="F9" s="88"/>
      <c r="G9" s="89"/>
      <c r="H9" s="89"/>
      <c r="I9" s="32"/>
      <c r="J9" s="32"/>
      <c r="K9" s="32"/>
      <c r="X9" s="90"/>
      <c r="Y9" s="32"/>
      <c r="Z9" s="52"/>
      <c r="AA9" s="52"/>
      <c r="AB9" s="52"/>
      <c r="AC9" s="94"/>
      <c r="AD9" s="53"/>
      <c r="AE9" s="53"/>
      <c r="AF9" s="53"/>
      <c r="AG9" s="53"/>
      <c r="AH9" s="53"/>
      <c r="AI9" s="53"/>
      <c r="AJ9" s="53"/>
      <c r="AK9" s="82"/>
      <c r="AL9" s="66"/>
      <c r="AM9" s="53"/>
      <c r="AN9" s="53"/>
      <c r="AO9" s="53"/>
      <c r="AP9" s="53"/>
      <c r="AQ9" s="53"/>
      <c r="AR9" s="53"/>
      <c r="AS9" s="54"/>
    </row>
    <row r="10" spans="1:48" ht="22.5" customHeight="1" x14ac:dyDescent="0.2">
      <c r="A10" s="165" t="s">
        <v>15</v>
      </c>
      <c r="B10" s="165"/>
      <c r="C10" s="165"/>
      <c r="D10" s="165"/>
      <c r="E10" s="166" t="s">
        <v>40</v>
      </c>
      <c r="F10" s="166"/>
      <c r="G10" s="166"/>
      <c r="H10" s="166"/>
      <c r="I10" s="166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6" t="s">
        <v>20</v>
      </c>
      <c r="AR10" s="126" t="s">
        <v>22</v>
      </c>
      <c r="AS10" s="133" t="s">
        <v>21</v>
      </c>
    </row>
    <row r="11" spans="1:48" ht="22.5" customHeight="1" x14ac:dyDescent="0.2">
      <c r="A11" s="108" t="s">
        <v>0</v>
      </c>
      <c r="B11" s="110"/>
      <c r="C11" s="106" t="s">
        <v>61</v>
      </c>
      <c r="D11" s="22" t="s">
        <v>18</v>
      </c>
      <c r="E11" s="117" t="s">
        <v>1</v>
      </c>
      <c r="F11" s="117"/>
      <c r="G11" s="117"/>
      <c r="H11" s="117"/>
      <c r="I11" s="117" t="s">
        <v>2</v>
      </c>
      <c r="J11" s="117"/>
      <c r="K11" s="117"/>
      <c r="L11" s="117"/>
      <c r="M11" s="117" t="s">
        <v>3</v>
      </c>
      <c r="N11" s="117"/>
      <c r="O11" s="117"/>
      <c r="P11" s="117"/>
      <c r="Q11" s="117" t="s">
        <v>4</v>
      </c>
      <c r="R11" s="117"/>
      <c r="S11" s="117"/>
      <c r="T11" s="117"/>
      <c r="U11" s="117" t="s">
        <v>5</v>
      </c>
      <c r="V11" s="117"/>
      <c r="W11" s="117"/>
      <c r="X11" s="117" t="s">
        <v>6</v>
      </c>
      <c r="Y11" s="117"/>
      <c r="Z11" s="117"/>
      <c r="AA11" s="117"/>
      <c r="AB11" s="117" t="s">
        <v>7</v>
      </c>
      <c r="AC11" s="117"/>
      <c r="AD11" s="117"/>
      <c r="AE11" s="117" t="s">
        <v>8</v>
      </c>
      <c r="AF11" s="117"/>
      <c r="AG11" s="117"/>
      <c r="AH11" s="117"/>
      <c r="AI11" s="117"/>
      <c r="AJ11" s="117" t="s">
        <v>9</v>
      </c>
      <c r="AK11" s="117"/>
      <c r="AL11" s="117"/>
      <c r="AM11" s="117" t="s">
        <v>10</v>
      </c>
      <c r="AN11" s="117"/>
      <c r="AO11" s="117"/>
      <c r="AP11" s="117"/>
      <c r="AQ11" s="126"/>
      <c r="AR11" s="126"/>
      <c r="AS11" s="133"/>
    </row>
    <row r="12" spans="1:48" s="43" customFormat="1" ht="27" customHeight="1" x14ac:dyDescent="0.2">
      <c r="A12" s="111"/>
      <c r="B12" s="113"/>
      <c r="C12" s="167"/>
      <c r="D12" s="22" t="s">
        <v>19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26"/>
      <c r="AR12" s="126"/>
      <c r="AS12" s="133"/>
    </row>
    <row r="13" spans="1:48" s="2" customFormat="1" ht="17.25" customHeight="1" x14ac:dyDescent="0.2">
      <c r="A13" s="168" t="s">
        <v>83</v>
      </c>
      <c r="B13" s="170" t="s">
        <v>13</v>
      </c>
      <c r="C13" s="87" t="s">
        <v>59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">
        <v>117</v>
      </c>
      <c r="AK13" s="5"/>
      <c r="AL13" s="5"/>
      <c r="AM13" s="5"/>
      <c r="AN13" s="5"/>
      <c r="AO13" s="5"/>
      <c r="AP13" s="5"/>
      <c r="AQ13" s="38">
        <f>COUNTA(E13:AP13)</f>
        <v>1</v>
      </c>
      <c r="AR13" s="3">
        <f>33*5</f>
        <v>165</v>
      </c>
      <c r="AS13" s="39">
        <f>AQ13/AR13</f>
        <v>6.0606060606060606E-3</v>
      </c>
    </row>
    <row r="14" spans="1:48" s="2" customFormat="1" ht="15.75" customHeight="1" x14ac:dyDescent="0.2">
      <c r="A14" s="169"/>
      <c r="B14" s="171"/>
      <c r="C14" s="87" t="s">
        <v>60</v>
      </c>
      <c r="D14" s="3"/>
      <c r="E14" s="4"/>
      <c r="F14" s="4"/>
      <c r="G14" s="4"/>
      <c r="H14" s="5"/>
      <c r="I14" s="4"/>
      <c r="J14" s="2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/>
      <c r="AJ14" s="5" t="s">
        <v>117</v>
      </c>
      <c r="AK14" s="4"/>
      <c r="AL14" s="4"/>
      <c r="AM14" s="7"/>
      <c r="AN14" s="7"/>
      <c r="AO14" s="7"/>
      <c r="AP14" s="7"/>
      <c r="AQ14" s="38">
        <f t="shared" ref="AQ14:AQ28" si="0">COUNTA(E14:AP14)</f>
        <v>1</v>
      </c>
      <c r="AR14" s="3">
        <f t="shared" ref="AR14" si="1">33*5</f>
        <v>165</v>
      </c>
      <c r="AS14" s="39">
        <f t="shared" ref="AS14:AS28" si="2">AQ14/AR14</f>
        <v>6.0606060606060606E-3</v>
      </c>
    </row>
    <row r="15" spans="1:48" x14ac:dyDescent="0.2">
      <c r="A15" s="169"/>
      <c r="B15" s="170" t="s">
        <v>11</v>
      </c>
      <c r="C15" s="87" t="s">
        <v>59</v>
      </c>
      <c r="D15" s="50"/>
      <c r="E15" s="4"/>
      <c r="F15" s="4"/>
      <c r="G15" s="4"/>
      <c r="H15" s="5"/>
      <c r="I15" s="4"/>
      <c r="J15" s="2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 t="s">
        <v>117</v>
      </c>
      <c r="AH15" s="4"/>
      <c r="AI15" s="5"/>
      <c r="AJ15" s="4"/>
      <c r="AK15" s="4"/>
      <c r="AL15" s="4"/>
      <c r="AM15" s="7"/>
      <c r="AN15" s="7"/>
      <c r="AO15" s="7"/>
      <c r="AP15" s="7"/>
      <c r="AQ15" s="38">
        <f t="shared" si="0"/>
        <v>1</v>
      </c>
      <c r="AR15" s="3">
        <f t="shared" ref="AR15:AR18" si="3">33*4</f>
        <v>132</v>
      </c>
      <c r="AS15" s="39">
        <f t="shared" si="2"/>
        <v>7.575757575757576E-3</v>
      </c>
    </row>
    <row r="16" spans="1:48" x14ac:dyDescent="0.2">
      <c r="A16" s="169"/>
      <c r="B16" s="171"/>
      <c r="C16" s="87" t="s">
        <v>60</v>
      </c>
      <c r="D16" s="50"/>
      <c r="E16" s="4"/>
      <c r="F16" s="4"/>
      <c r="G16" s="4"/>
      <c r="H16" s="5"/>
      <c r="I16" s="4"/>
      <c r="J16" s="2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 t="s">
        <v>117</v>
      </c>
      <c r="AH16" s="4"/>
      <c r="AI16" s="4"/>
      <c r="AJ16" s="4"/>
      <c r="AK16" s="4"/>
      <c r="AL16" s="4"/>
      <c r="AM16" s="7"/>
      <c r="AN16" s="7"/>
      <c r="AO16" s="7"/>
      <c r="AP16" s="7"/>
      <c r="AQ16" s="38">
        <f t="shared" si="0"/>
        <v>1</v>
      </c>
      <c r="AR16" s="3">
        <f t="shared" si="3"/>
        <v>132</v>
      </c>
      <c r="AS16" s="39">
        <f t="shared" si="2"/>
        <v>7.575757575757576E-3</v>
      </c>
    </row>
    <row r="17" spans="1:45" x14ac:dyDescent="0.2">
      <c r="A17" s="169"/>
      <c r="B17" s="170" t="s">
        <v>16</v>
      </c>
      <c r="C17" s="87" t="s">
        <v>59</v>
      </c>
      <c r="D17" s="50"/>
      <c r="E17" s="4"/>
      <c r="F17" s="4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8">
        <f t="shared" si="0"/>
        <v>0</v>
      </c>
      <c r="AR17" s="3">
        <f t="shared" si="3"/>
        <v>132</v>
      </c>
      <c r="AS17" s="39">
        <f t="shared" si="2"/>
        <v>0</v>
      </c>
    </row>
    <row r="18" spans="1:45" x14ac:dyDescent="0.2">
      <c r="A18" s="169"/>
      <c r="B18" s="171"/>
      <c r="C18" s="87" t="s">
        <v>60</v>
      </c>
      <c r="D18" s="50"/>
      <c r="E18" s="4"/>
      <c r="F18" s="4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8">
        <f t="shared" si="0"/>
        <v>0</v>
      </c>
      <c r="AR18" s="3">
        <f t="shared" si="3"/>
        <v>132</v>
      </c>
      <c r="AS18" s="39">
        <f t="shared" si="2"/>
        <v>0</v>
      </c>
    </row>
    <row r="19" spans="1:45" ht="12.75" customHeight="1" x14ac:dyDescent="0.2">
      <c r="A19" s="169"/>
      <c r="B19" s="170" t="s">
        <v>17</v>
      </c>
      <c r="C19" s="87" t="s">
        <v>59</v>
      </c>
      <c r="D19" s="50"/>
      <c r="E19" s="4"/>
      <c r="F19" s="4"/>
      <c r="G19" s="2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8">
        <f t="shared" si="0"/>
        <v>0</v>
      </c>
      <c r="AR19" s="3">
        <f t="shared" ref="AR19:AR20" si="4">33*2</f>
        <v>66</v>
      </c>
      <c r="AS19" s="39">
        <f t="shared" si="2"/>
        <v>0</v>
      </c>
    </row>
    <row r="20" spans="1:45" ht="12.75" customHeight="1" x14ac:dyDescent="0.2">
      <c r="A20" s="169"/>
      <c r="B20" s="171"/>
      <c r="C20" s="87" t="s">
        <v>60</v>
      </c>
      <c r="D20" s="50"/>
      <c r="E20" s="4"/>
      <c r="F20" s="4"/>
      <c r="G20" s="2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8">
        <f t="shared" si="0"/>
        <v>0</v>
      </c>
      <c r="AR20" s="3">
        <f t="shared" si="4"/>
        <v>66</v>
      </c>
      <c r="AS20" s="39">
        <f t="shared" si="2"/>
        <v>0</v>
      </c>
    </row>
    <row r="21" spans="1:45" s="2" customFormat="1" ht="15" customHeight="1" x14ac:dyDescent="0.2">
      <c r="A21" s="169"/>
      <c r="B21" s="170" t="s">
        <v>53</v>
      </c>
      <c r="C21" s="87" t="s">
        <v>59</v>
      </c>
      <c r="D21" s="50"/>
      <c r="E21" s="4"/>
      <c r="F21" s="4"/>
      <c r="G21" s="26"/>
      <c r="H21" s="2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8">
        <f t="shared" si="0"/>
        <v>0</v>
      </c>
      <c r="AR21" s="3">
        <f>33*1</f>
        <v>33</v>
      </c>
      <c r="AS21" s="39">
        <f t="shared" si="2"/>
        <v>0</v>
      </c>
    </row>
    <row r="22" spans="1:45" s="2" customFormat="1" ht="16.5" customHeight="1" x14ac:dyDescent="0.2">
      <c r="A22" s="169"/>
      <c r="B22" s="171"/>
      <c r="C22" s="87" t="s">
        <v>60</v>
      </c>
      <c r="D22" s="50"/>
      <c r="E22" s="4"/>
      <c r="F22" s="4"/>
      <c r="G22" s="26"/>
      <c r="H22" s="2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8">
        <f t="shared" si="0"/>
        <v>0</v>
      </c>
      <c r="AR22" s="3">
        <f t="shared" ref="AR22:AR26" si="5">33*1</f>
        <v>33</v>
      </c>
      <c r="AS22" s="39">
        <f t="shared" si="2"/>
        <v>0</v>
      </c>
    </row>
    <row r="23" spans="1:45" x14ac:dyDescent="0.2">
      <c r="A23" s="169"/>
      <c r="B23" s="170" t="s">
        <v>54</v>
      </c>
      <c r="C23" s="87" t="s">
        <v>59</v>
      </c>
      <c r="D23" s="5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4"/>
      <c r="AM23" s="7"/>
      <c r="AN23" s="7"/>
      <c r="AO23" s="7"/>
      <c r="AP23" s="7"/>
      <c r="AQ23" s="38">
        <f t="shared" si="0"/>
        <v>0</v>
      </c>
      <c r="AR23" s="3">
        <f t="shared" si="5"/>
        <v>33</v>
      </c>
      <c r="AS23" s="39">
        <f t="shared" si="2"/>
        <v>0</v>
      </c>
    </row>
    <row r="24" spans="1:45" x14ac:dyDescent="0.2">
      <c r="A24" s="169"/>
      <c r="B24" s="171"/>
      <c r="C24" s="87" t="s">
        <v>60</v>
      </c>
      <c r="D24" s="5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4"/>
      <c r="AM24" s="7"/>
      <c r="AN24" s="7"/>
      <c r="AO24" s="7"/>
      <c r="AP24" s="7"/>
      <c r="AQ24" s="38">
        <f t="shared" si="0"/>
        <v>0</v>
      </c>
      <c r="AR24" s="3">
        <f t="shared" si="5"/>
        <v>33</v>
      </c>
      <c r="AS24" s="39">
        <f t="shared" si="2"/>
        <v>0</v>
      </c>
    </row>
    <row r="25" spans="1:45" s="43" customFormat="1" ht="16.5" customHeight="1" x14ac:dyDescent="0.2">
      <c r="A25" s="169"/>
      <c r="B25" s="170" t="s">
        <v>55</v>
      </c>
      <c r="C25" s="87" t="s">
        <v>59</v>
      </c>
      <c r="D25" s="5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4"/>
      <c r="AM25" s="7"/>
      <c r="AN25" s="7"/>
      <c r="AO25" s="7"/>
      <c r="AP25" s="7"/>
      <c r="AQ25" s="38">
        <f t="shared" si="0"/>
        <v>0</v>
      </c>
      <c r="AR25" s="3">
        <f t="shared" si="5"/>
        <v>33</v>
      </c>
      <c r="AS25" s="39">
        <f t="shared" si="2"/>
        <v>0</v>
      </c>
    </row>
    <row r="26" spans="1:45" s="43" customFormat="1" ht="12.75" customHeight="1" x14ac:dyDescent="0.2">
      <c r="A26" s="169"/>
      <c r="B26" s="171"/>
      <c r="C26" s="87" t="s">
        <v>60</v>
      </c>
      <c r="D26" s="5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4"/>
      <c r="AM26" s="7"/>
      <c r="AN26" s="7"/>
      <c r="AO26" s="7"/>
      <c r="AP26" s="7"/>
      <c r="AQ26" s="38">
        <f t="shared" si="0"/>
        <v>0</v>
      </c>
      <c r="AR26" s="3">
        <f t="shared" si="5"/>
        <v>33</v>
      </c>
      <c r="AS26" s="39">
        <f t="shared" si="2"/>
        <v>0</v>
      </c>
    </row>
    <row r="27" spans="1:45" s="6" customFormat="1" ht="15" customHeight="1" x14ac:dyDescent="0.2">
      <c r="A27" s="169"/>
      <c r="B27" s="172" t="s">
        <v>71</v>
      </c>
      <c r="C27" s="87" t="s">
        <v>59</v>
      </c>
      <c r="D27" s="5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4"/>
      <c r="AM27" s="7"/>
      <c r="AN27" s="7"/>
      <c r="AO27" s="7"/>
      <c r="AP27" s="7"/>
      <c r="AQ27" s="38">
        <f t="shared" si="0"/>
        <v>0</v>
      </c>
      <c r="AR27" s="3">
        <f>33*3</f>
        <v>99</v>
      </c>
      <c r="AS27" s="39">
        <f t="shared" si="2"/>
        <v>0</v>
      </c>
    </row>
    <row r="28" spans="1:45" s="6" customFormat="1" ht="12.75" customHeight="1" x14ac:dyDescent="0.2">
      <c r="A28" s="169"/>
      <c r="B28" s="172"/>
      <c r="C28" s="87" t="s">
        <v>60</v>
      </c>
      <c r="D28" s="5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4"/>
      <c r="AM28" s="7"/>
      <c r="AN28" s="7"/>
      <c r="AO28" s="7"/>
      <c r="AP28" s="7"/>
      <c r="AQ28" s="38">
        <f t="shared" si="0"/>
        <v>0</v>
      </c>
      <c r="AR28" s="3">
        <f t="shared" ref="AR28" si="6">33*3</f>
        <v>99</v>
      </c>
      <c r="AS28" s="39">
        <f t="shared" si="2"/>
        <v>0</v>
      </c>
    </row>
    <row r="29" spans="1:45" s="6" customFormat="1" ht="15.75" x14ac:dyDescent="0.25">
      <c r="A29" s="67"/>
      <c r="B29" s="67"/>
      <c r="C29" s="67"/>
      <c r="D29" s="68"/>
      <c r="E29" s="88"/>
      <c r="F29" s="88"/>
      <c r="G29" s="89"/>
      <c r="H29" s="89"/>
      <c r="I29" s="32"/>
      <c r="J29" s="32"/>
      <c r="K29" s="3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90"/>
      <c r="Y29" s="32"/>
      <c r="Z29" s="52"/>
      <c r="AA29" s="52"/>
      <c r="AB29" s="91"/>
      <c r="AC29" s="82"/>
      <c r="AD29" s="53"/>
      <c r="AE29" s="53"/>
      <c r="AF29" s="53"/>
      <c r="AG29" s="53"/>
      <c r="AH29" s="53"/>
      <c r="AI29" s="53"/>
      <c r="AJ29" s="53"/>
      <c r="AK29" s="82"/>
      <c r="AL29" s="66"/>
      <c r="AM29" s="53"/>
      <c r="AN29" s="53"/>
      <c r="AO29" s="53"/>
      <c r="AP29" s="53"/>
      <c r="AQ29" s="53"/>
      <c r="AR29" s="53"/>
      <c r="AS29" s="54"/>
    </row>
    <row r="30" spans="1:45" ht="22.5" customHeight="1" x14ac:dyDescent="0.2">
      <c r="A30" s="165" t="s">
        <v>14</v>
      </c>
      <c r="B30" s="165"/>
      <c r="C30" s="165"/>
      <c r="D30" s="165"/>
      <c r="E30" s="173" t="s">
        <v>40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5"/>
      <c r="AQ30" s="126" t="s">
        <v>20</v>
      </c>
      <c r="AR30" s="126" t="s">
        <v>22</v>
      </c>
      <c r="AS30" s="133" t="s">
        <v>21</v>
      </c>
    </row>
    <row r="31" spans="1:45" ht="12.75" customHeight="1" x14ac:dyDescent="0.2">
      <c r="A31" s="108" t="s">
        <v>0</v>
      </c>
      <c r="B31" s="110"/>
      <c r="C31" s="106" t="s">
        <v>61</v>
      </c>
      <c r="D31" s="22" t="s">
        <v>18</v>
      </c>
      <c r="E31" s="117" t="s">
        <v>1</v>
      </c>
      <c r="F31" s="117"/>
      <c r="G31" s="117"/>
      <c r="H31" s="117"/>
      <c r="I31" s="117" t="s">
        <v>2</v>
      </c>
      <c r="J31" s="117"/>
      <c r="K31" s="117"/>
      <c r="L31" s="117"/>
      <c r="M31" s="117" t="s">
        <v>3</v>
      </c>
      <c r="N31" s="117"/>
      <c r="O31" s="117"/>
      <c r="P31" s="117"/>
      <c r="Q31" s="117" t="s">
        <v>4</v>
      </c>
      <c r="R31" s="117"/>
      <c r="S31" s="117"/>
      <c r="T31" s="117"/>
      <c r="U31" s="117" t="s">
        <v>5</v>
      </c>
      <c r="V31" s="117"/>
      <c r="W31" s="117"/>
      <c r="X31" s="117" t="s">
        <v>6</v>
      </c>
      <c r="Y31" s="117"/>
      <c r="Z31" s="117"/>
      <c r="AA31" s="117"/>
      <c r="AB31" s="117" t="s">
        <v>7</v>
      </c>
      <c r="AC31" s="117"/>
      <c r="AD31" s="117"/>
      <c r="AE31" s="117" t="s">
        <v>8</v>
      </c>
      <c r="AF31" s="117"/>
      <c r="AG31" s="117"/>
      <c r="AH31" s="117"/>
      <c r="AI31" s="117"/>
      <c r="AJ31" s="117" t="s">
        <v>9</v>
      </c>
      <c r="AK31" s="117"/>
      <c r="AL31" s="117"/>
      <c r="AM31" s="117" t="s">
        <v>10</v>
      </c>
      <c r="AN31" s="117"/>
      <c r="AO31" s="117"/>
      <c r="AP31" s="117"/>
      <c r="AQ31" s="126"/>
      <c r="AR31" s="126"/>
      <c r="AS31" s="133"/>
    </row>
    <row r="32" spans="1:45" ht="12.75" customHeight="1" x14ac:dyDescent="0.2">
      <c r="A32" s="111"/>
      <c r="B32" s="113"/>
      <c r="C32" s="167"/>
      <c r="D32" s="22" t="s">
        <v>19</v>
      </c>
      <c r="E32" s="5">
        <v>1</v>
      </c>
      <c r="F32" s="5">
        <v>2</v>
      </c>
      <c r="G32" s="5">
        <v>3</v>
      </c>
      <c r="H32" s="5">
        <v>4</v>
      </c>
      <c r="I32" s="5">
        <v>5</v>
      </c>
      <c r="J32" s="5">
        <v>6</v>
      </c>
      <c r="K32" s="5">
        <v>7</v>
      </c>
      <c r="L32" s="5">
        <v>8</v>
      </c>
      <c r="M32" s="5">
        <v>9</v>
      </c>
      <c r="N32" s="5">
        <v>10</v>
      </c>
      <c r="O32" s="5">
        <v>11</v>
      </c>
      <c r="P32" s="5">
        <v>12</v>
      </c>
      <c r="Q32" s="5">
        <v>13</v>
      </c>
      <c r="R32" s="5">
        <v>14</v>
      </c>
      <c r="S32" s="5">
        <v>15</v>
      </c>
      <c r="T32" s="5">
        <v>16</v>
      </c>
      <c r="U32" s="5">
        <v>17</v>
      </c>
      <c r="V32" s="5">
        <v>18</v>
      </c>
      <c r="W32" s="5">
        <v>19</v>
      </c>
      <c r="X32" s="5">
        <v>20</v>
      </c>
      <c r="Y32" s="5">
        <v>21</v>
      </c>
      <c r="Z32" s="5">
        <v>22</v>
      </c>
      <c r="AA32" s="5">
        <v>23</v>
      </c>
      <c r="AB32" s="5">
        <v>24</v>
      </c>
      <c r="AC32" s="5">
        <v>25</v>
      </c>
      <c r="AD32" s="5">
        <v>26</v>
      </c>
      <c r="AE32" s="5">
        <v>27</v>
      </c>
      <c r="AF32" s="5">
        <v>28</v>
      </c>
      <c r="AG32" s="5">
        <v>29</v>
      </c>
      <c r="AH32" s="5">
        <v>30</v>
      </c>
      <c r="AI32" s="5">
        <v>31</v>
      </c>
      <c r="AJ32" s="5">
        <v>32</v>
      </c>
      <c r="AK32" s="5">
        <v>33</v>
      </c>
      <c r="AL32" s="5">
        <v>34</v>
      </c>
      <c r="AM32" s="5">
        <v>35</v>
      </c>
      <c r="AN32" s="5">
        <v>36</v>
      </c>
      <c r="AO32" s="5">
        <v>37</v>
      </c>
      <c r="AP32" s="5">
        <v>38</v>
      </c>
      <c r="AQ32" s="126"/>
      <c r="AR32" s="126"/>
      <c r="AS32" s="133"/>
    </row>
    <row r="33" spans="1:45" ht="12.75" customHeight="1" x14ac:dyDescent="0.2">
      <c r="A33" s="168" t="s">
        <v>25</v>
      </c>
      <c r="B33" s="170" t="s">
        <v>13</v>
      </c>
      <c r="C33" s="87" t="s">
        <v>73</v>
      </c>
      <c r="D33" s="44"/>
      <c r="E33" s="240"/>
      <c r="F33" s="215"/>
      <c r="G33" s="215" t="s">
        <v>118</v>
      </c>
      <c r="H33" s="215"/>
      <c r="I33" s="215"/>
      <c r="J33" s="215"/>
      <c r="K33" s="215"/>
      <c r="L33" s="215" t="s">
        <v>118</v>
      </c>
      <c r="M33" s="215"/>
      <c r="N33" s="215"/>
      <c r="O33" s="215" t="s">
        <v>118</v>
      </c>
      <c r="P33" s="215"/>
      <c r="Q33" s="240"/>
      <c r="R33" s="240"/>
      <c r="S33" s="240"/>
      <c r="T33" s="240" t="s">
        <v>118</v>
      </c>
      <c r="U33" s="240"/>
      <c r="V33" s="240"/>
      <c r="W33" s="240"/>
      <c r="X33" s="240" t="s">
        <v>118</v>
      </c>
      <c r="Y33" s="240"/>
      <c r="Z33" s="240"/>
      <c r="AA33" s="240"/>
      <c r="AB33" s="240"/>
      <c r="AC33" s="240"/>
      <c r="AD33" s="240" t="s">
        <v>118</v>
      </c>
      <c r="AE33" s="240"/>
      <c r="AF33" s="240"/>
      <c r="AG33" s="240"/>
      <c r="AH33" s="240"/>
      <c r="AI33" s="240" t="s">
        <v>118</v>
      </c>
      <c r="AJ33" s="240"/>
      <c r="AK33" s="240" t="s">
        <v>118</v>
      </c>
      <c r="AL33" s="240"/>
      <c r="AM33" s="215"/>
      <c r="AN33" s="215"/>
      <c r="AO33" s="41"/>
      <c r="AP33" s="41"/>
      <c r="AQ33" s="38">
        <f>COUNTA(E33:AP33)</f>
        <v>8</v>
      </c>
      <c r="AR33" s="3">
        <f>34*5</f>
        <v>170</v>
      </c>
      <c r="AS33" s="39">
        <f>AQ33/AR33</f>
        <v>4.7058823529411764E-2</v>
      </c>
    </row>
    <row r="34" spans="1:45" ht="12.75" customHeight="1" x14ac:dyDescent="0.2">
      <c r="A34" s="169"/>
      <c r="B34" s="171"/>
      <c r="C34" s="87" t="s">
        <v>74</v>
      </c>
      <c r="D34" s="44"/>
      <c r="E34" s="240"/>
      <c r="F34" s="215"/>
      <c r="G34" s="215" t="s">
        <v>118</v>
      </c>
      <c r="H34" s="215"/>
      <c r="I34" s="215"/>
      <c r="J34" s="215"/>
      <c r="K34" s="215"/>
      <c r="L34" s="215" t="s">
        <v>118</v>
      </c>
      <c r="M34" s="215"/>
      <c r="N34" s="215"/>
      <c r="O34" s="215" t="s">
        <v>118</v>
      </c>
      <c r="P34" s="215"/>
      <c r="Q34" s="240"/>
      <c r="R34" s="240"/>
      <c r="S34" s="240"/>
      <c r="T34" s="240" t="s">
        <v>118</v>
      </c>
      <c r="U34" s="240"/>
      <c r="V34" s="240"/>
      <c r="W34" s="240"/>
      <c r="X34" s="240" t="s">
        <v>118</v>
      </c>
      <c r="Y34" s="240"/>
      <c r="Z34" s="240"/>
      <c r="AA34" s="240"/>
      <c r="AB34" s="240"/>
      <c r="AC34" s="240"/>
      <c r="AD34" s="240" t="s">
        <v>118</v>
      </c>
      <c r="AE34" s="240"/>
      <c r="AF34" s="240"/>
      <c r="AG34" s="240"/>
      <c r="AH34" s="240"/>
      <c r="AI34" s="240" t="s">
        <v>118</v>
      </c>
      <c r="AJ34" s="240"/>
      <c r="AK34" s="240" t="s">
        <v>118</v>
      </c>
      <c r="AL34" s="240"/>
      <c r="AM34" s="215"/>
      <c r="AN34" s="215"/>
      <c r="AO34" s="41"/>
      <c r="AP34" s="41"/>
      <c r="AQ34" s="38">
        <f t="shared" ref="AQ34:AQ36" si="7">COUNTA(E34:AP34)</f>
        <v>8</v>
      </c>
      <c r="AR34" s="3">
        <f t="shared" ref="AR34" si="8">34*5</f>
        <v>170</v>
      </c>
      <c r="AS34" s="39">
        <f t="shared" ref="AS34:AS51" si="9">AQ34/AR34</f>
        <v>4.7058823529411764E-2</v>
      </c>
    </row>
    <row r="35" spans="1:45" ht="12.75" customHeight="1" x14ac:dyDescent="0.2">
      <c r="A35" s="169"/>
      <c r="B35" s="170" t="s">
        <v>11</v>
      </c>
      <c r="C35" s="87" t="s">
        <v>73</v>
      </c>
      <c r="D35" s="44"/>
      <c r="E35" s="240"/>
      <c r="F35" s="215"/>
      <c r="G35" s="215"/>
      <c r="H35" s="215" t="s">
        <v>118</v>
      </c>
      <c r="I35" s="215"/>
      <c r="J35" s="215"/>
      <c r="K35" s="215" t="s">
        <v>118</v>
      </c>
      <c r="L35" s="215"/>
      <c r="M35" s="215"/>
      <c r="N35" s="215"/>
      <c r="O35" s="215"/>
      <c r="P35" s="215"/>
      <c r="Q35" s="240"/>
      <c r="R35" s="215" t="s">
        <v>118</v>
      </c>
      <c r="S35" s="211"/>
      <c r="T35" s="211"/>
      <c r="U35" s="240"/>
      <c r="V35" s="211"/>
      <c r="W35" s="211"/>
      <c r="X35" s="215" t="s">
        <v>118</v>
      </c>
      <c r="Y35" s="211"/>
      <c r="Z35" s="215" t="s">
        <v>118</v>
      </c>
      <c r="AA35" s="211"/>
      <c r="AB35" s="240"/>
      <c r="AC35" s="211"/>
      <c r="AD35" s="215" t="s">
        <v>118</v>
      </c>
      <c r="AE35" s="240"/>
      <c r="AF35" s="240"/>
      <c r="AG35" s="211"/>
      <c r="AH35" s="211"/>
      <c r="AI35" s="211" t="s">
        <v>118</v>
      </c>
      <c r="AJ35" s="240"/>
      <c r="AK35" s="211"/>
      <c r="AL35" s="211"/>
      <c r="AM35" s="215"/>
      <c r="AN35" s="215"/>
      <c r="AO35" s="41"/>
      <c r="AP35" s="41"/>
      <c r="AQ35" s="38">
        <f t="shared" si="7"/>
        <v>7</v>
      </c>
      <c r="AR35" s="3">
        <f>34*4</f>
        <v>136</v>
      </c>
      <c r="AS35" s="39">
        <f t="shared" si="9"/>
        <v>5.1470588235294115E-2</v>
      </c>
    </row>
    <row r="36" spans="1:45" ht="12.75" customHeight="1" x14ac:dyDescent="0.2">
      <c r="A36" s="169"/>
      <c r="B36" s="171"/>
      <c r="C36" s="87" t="s">
        <v>74</v>
      </c>
      <c r="D36" s="44"/>
      <c r="E36" s="240"/>
      <c r="F36" s="215"/>
      <c r="G36" s="215"/>
      <c r="H36" s="215" t="s">
        <v>118</v>
      </c>
      <c r="I36" s="215"/>
      <c r="J36" s="215"/>
      <c r="K36" s="215" t="s">
        <v>118</v>
      </c>
      <c r="L36" s="215"/>
      <c r="M36" s="215"/>
      <c r="N36" s="215"/>
      <c r="O36" s="215"/>
      <c r="P36" s="215"/>
      <c r="Q36" s="240"/>
      <c r="R36" s="215" t="s">
        <v>118</v>
      </c>
      <c r="S36" s="211"/>
      <c r="T36" s="211"/>
      <c r="U36" s="240"/>
      <c r="V36" s="211"/>
      <c r="W36" s="211"/>
      <c r="X36" s="215" t="s">
        <v>118</v>
      </c>
      <c r="Y36" s="211"/>
      <c r="Z36" s="215" t="s">
        <v>118</v>
      </c>
      <c r="AA36" s="211"/>
      <c r="AB36" s="240"/>
      <c r="AC36" s="211"/>
      <c r="AD36" s="215" t="s">
        <v>118</v>
      </c>
      <c r="AE36" s="240"/>
      <c r="AF36" s="240"/>
      <c r="AG36" s="211"/>
      <c r="AH36" s="211"/>
      <c r="AI36" s="211" t="s">
        <v>118</v>
      </c>
      <c r="AJ36" s="240"/>
      <c r="AK36" s="211"/>
      <c r="AL36" s="211"/>
      <c r="AM36" s="215"/>
      <c r="AN36" s="215"/>
      <c r="AO36" s="41"/>
      <c r="AP36" s="41"/>
      <c r="AQ36" s="38">
        <f t="shared" si="7"/>
        <v>7</v>
      </c>
      <c r="AR36" s="3">
        <f t="shared" ref="AR36:AR38" si="10">34*4</f>
        <v>136</v>
      </c>
      <c r="AS36" s="39">
        <f t="shared" si="9"/>
        <v>5.1470588235294115E-2</v>
      </c>
    </row>
    <row r="37" spans="1:45" s="2" customFormat="1" ht="11.25" customHeight="1" x14ac:dyDescent="0.2">
      <c r="A37" s="169"/>
      <c r="B37" s="170" t="s">
        <v>16</v>
      </c>
      <c r="C37" s="87" t="s">
        <v>73</v>
      </c>
      <c r="D37" s="44"/>
      <c r="E37" s="240"/>
      <c r="F37" s="240"/>
      <c r="G37" s="240"/>
      <c r="H37" s="211" t="s">
        <v>119</v>
      </c>
      <c r="I37" s="215"/>
      <c r="J37" s="240"/>
      <c r="K37" s="215"/>
      <c r="L37" s="240"/>
      <c r="M37" s="240"/>
      <c r="N37" s="240"/>
      <c r="O37" s="211" t="s">
        <v>119</v>
      </c>
      <c r="P37" s="215"/>
      <c r="Q37" s="240"/>
      <c r="R37" s="211" t="s">
        <v>119</v>
      </c>
      <c r="S37" s="211"/>
      <c r="T37" s="211"/>
      <c r="U37" s="240"/>
      <c r="V37" s="211"/>
      <c r="W37" s="211"/>
      <c r="X37" s="240"/>
      <c r="Y37" s="211"/>
      <c r="Z37" s="211"/>
      <c r="AA37" s="211"/>
      <c r="AB37" s="211" t="s">
        <v>119</v>
      </c>
      <c r="AC37" s="211"/>
      <c r="AD37" s="240"/>
      <c r="AE37" s="240"/>
      <c r="AF37" s="240"/>
      <c r="AG37" s="211" t="s">
        <v>119</v>
      </c>
      <c r="AH37" s="211"/>
      <c r="AI37" s="215"/>
      <c r="AJ37" s="215" t="s">
        <v>119</v>
      </c>
      <c r="AK37" s="211"/>
      <c r="AL37" s="211"/>
      <c r="AM37" s="215"/>
      <c r="AN37" s="215"/>
      <c r="AO37" s="41"/>
      <c r="AP37" s="41"/>
      <c r="AQ37" s="38">
        <f>COUNTA(E37:AP37)</f>
        <v>6</v>
      </c>
      <c r="AR37" s="3">
        <f t="shared" si="10"/>
        <v>136</v>
      </c>
      <c r="AS37" s="39">
        <f t="shared" si="9"/>
        <v>4.4117647058823532E-2</v>
      </c>
    </row>
    <row r="38" spans="1:45" s="2" customFormat="1" ht="15" customHeight="1" x14ac:dyDescent="0.2">
      <c r="A38" s="169"/>
      <c r="B38" s="171"/>
      <c r="C38" s="87" t="s">
        <v>74</v>
      </c>
      <c r="D38" s="44"/>
      <c r="E38" s="240"/>
      <c r="F38" s="240"/>
      <c r="G38" s="240"/>
      <c r="H38" s="211" t="s">
        <v>119</v>
      </c>
      <c r="I38" s="215"/>
      <c r="J38" s="240"/>
      <c r="K38" s="215"/>
      <c r="L38" s="240"/>
      <c r="M38" s="240"/>
      <c r="N38" s="240"/>
      <c r="O38" s="211" t="s">
        <v>119</v>
      </c>
      <c r="P38" s="215"/>
      <c r="Q38" s="240"/>
      <c r="R38" s="211" t="s">
        <v>119</v>
      </c>
      <c r="S38" s="211"/>
      <c r="T38" s="211"/>
      <c r="U38" s="240"/>
      <c r="V38" s="211"/>
      <c r="W38" s="211"/>
      <c r="X38" s="240"/>
      <c r="Y38" s="211"/>
      <c r="Z38" s="211"/>
      <c r="AA38" s="211"/>
      <c r="AB38" s="211" t="s">
        <v>119</v>
      </c>
      <c r="AC38" s="211"/>
      <c r="AD38" s="240"/>
      <c r="AE38" s="240"/>
      <c r="AF38" s="240"/>
      <c r="AG38" s="211" t="s">
        <v>119</v>
      </c>
      <c r="AH38" s="211"/>
      <c r="AI38" s="215"/>
      <c r="AJ38" s="215" t="s">
        <v>119</v>
      </c>
      <c r="AK38" s="211"/>
      <c r="AL38" s="211"/>
      <c r="AM38" s="215"/>
      <c r="AN38" s="215"/>
      <c r="AO38" s="41"/>
      <c r="AP38" s="41"/>
      <c r="AQ38" s="38">
        <f t="shared" ref="AQ38:AQ51" si="11">COUNTA(E38:AP38)</f>
        <v>6</v>
      </c>
      <c r="AR38" s="3">
        <f t="shared" si="10"/>
        <v>136</v>
      </c>
      <c r="AS38" s="39">
        <f t="shared" si="9"/>
        <v>4.4117647058823532E-2</v>
      </c>
    </row>
    <row r="39" spans="1:45" s="6" customFormat="1" ht="15" customHeight="1" x14ac:dyDescent="0.2">
      <c r="A39" s="169"/>
      <c r="B39" s="170" t="s">
        <v>17</v>
      </c>
      <c r="C39" s="87" t="s">
        <v>73</v>
      </c>
      <c r="D39" s="44"/>
      <c r="E39" s="240"/>
      <c r="F39" s="211"/>
      <c r="G39" s="211"/>
      <c r="H39" s="211"/>
      <c r="I39" s="215"/>
      <c r="J39" s="211"/>
      <c r="K39" s="211"/>
      <c r="L39" s="211"/>
      <c r="M39" s="240"/>
      <c r="N39" s="211"/>
      <c r="O39" s="211"/>
      <c r="P39" s="211"/>
      <c r="Q39" s="211"/>
      <c r="R39" s="211"/>
      <c r="S39" s="211"/>
      <c r="T39" s="211" t="s">
        <v>118</v>
      </c>
      <c r="U39" s="240"/>
      <c r="V39" s="211"/>
      <c r="W39" s="211"/>
      <c r="X39" s="240"/>
      <c r="Y39" s="211"/>
      <c r="Z39" s="211"/>
      <c r="AA39" s="211" t="s">
        <v>118</v>
      </c>
      <c r="AB39" s="211"/>
      <c r="AC39" s="211"/>
      <c r="AD39" s="211"/>
      <c r="AE39" s="240"/>
      <c r="AF39" s="240"/>
      <c r="AG39" s="215"/>
      <c r="AH39" s="215"/>
      <c r="AI39" s="215"/>
      <c r="AJ39" s="215"/>
      <c r="AK39" s="211" t="s">
        <v>118</v>
      </c>
      <c r="AL39" s="211"/>
      <c r="AM39" s="215"/>
      <c r="AN39" s="215"/>
      <c r="AO39" s="41"/>
      <c r="AP39" s="41"/>
      <c r="AQ39" s="38">
        <f t="shared" si="11"/>
        <v>3</v>
      </c>
      <c r="AR39" s="3">
        <f>34*2</f>
        <v>68</v>
      </c>
      <c r="AS39" s="39">
        <f t="shared" si="9"/>
        <v>4.4117647058823532E-2</v>
      </c>
    </row>
    <row r="40" spans="1:45" s="6" customFormat="1" ht="15" customHeight="1" x14ac:dyDescent="0.2">
      <c r="A40" s="169"/>
      <c r="B40" s="171"/>
      <c r="C40" s="87" t="s">
        <v>74</v>
      </c>
      <c r="D40" s="44"/>
      <c r="E40" s="240"/>
      <c r="F40" s="211"/>
      <c r="G40" s="211"/>
      <c r="H40" s="211"/>
      <c r="I40" s="215"/>
      <c r="J40" s="211"/>
      <c r="K40" s="211"/>
      <c r="L40" s="211"/>
      <c r="M40" s="240"/>
      <c r="N40" s="211"/>
      <c r="O40" s="211"/>
      <c r="P40" s="211"/>
      <c r="Q40" s="211"/>
      <c r="R40" s="211"/>
      <c r="S40" s="211"/>
      <c r="T40" s="211" t="s">
        <v>118</v>
      </c>
      <c r="U40" s="240"/>
      <c r="V40" s="211"/>
      <c r="W40" s="211"/>
      <c r="X40" s="240"/>
      <c r="Y40" s="211"/>
      <c r="Z40" s="211"/>
      <c r="AA40" s="211" t="s">
        <v>118</v>
      </c>
      <c r="AB40" s="211"/>
      <c r="AC40" s="211"/>
      <c r="AD40" s="211"/>
      <c r="AE40" s="240"/>
      <c r="AF40" s="240"/>
      <c r="AG40" s="215"/>
      <c r="AH40" s="215"/>
      <c r="AI40" s="215"/>
      <c r="AJ40" s="215"/>
      <c r="AK40" s="211" t="s">
        <v>118</v>
      </c>
      <c r="AL40" s="211"/>
      <c r="AM40" s="215"/>
      <c r="AN40" s="215"/>
      <c r="AO40" s="41"/>
      <c r="AP40" s="41"/>
      <c r="AQ40" s="38">
        <f t="shared" si="11"/>
        <v>3</v>
      </c>
      <c r="AR40" s="3">
        <f t="shared" ref="AR40:AR43" si="12">34*2</f>
        <v>68</v>
      </c>
      <c r="AS40" s="39">
        <f t="shared" si="9"/>
        <v>4.4117647058823532E-2</v>
      </c>
    </row>
    <row r="41" spans="1:45" s="45" customFormat="1" ht="12.75" hidden="1" customHeight="1" x14ac:dyDescent="0.2">
      <c r="A41" s="169"/>
      <c r="B41" s="176"/>
      <c r="C41" s="87" t="s">
        <v>120</v>
      </c>
      <c r="D41" s="44"/>
      <c r="E41" s="240"/>
      <c r="F41" s="211"/>
      <c r="G41" s="211"/>
      <c r="H41" s="211"/>
      <c r="I41" s="215" t="s">
        <v>118</v>
      </c>
      <c r="J41" s="211"/>
      <c r="K41" s="211"/>
      <c r="L41" s="211"/>
      <c r="M41" s="240"/>
      <c r="N41" s="211"/>
      <c r="O41" s="211"/>
      <c r="P41" s="211"/>
      <c r="Q41" s="240"/>
      <c r="R41" s="211"/>
      <c r="S41" s="211" t="s">
        <v>118</v>
      </c>
      <c r="T41" s="211"/>
      <c r="U41" s="240"/>
      <c r="V41" s="211"/>
      <c r="W41" s="211"/>
      <c r="X41" s="240"/>
      <c r="Y41" s="211"/>
      <c r="Z41" s="211"/>
      <c r="AA41" s="211"/>
      <c r="AB41" s="240"/>
      <c r="AC41" s="211"/>
      <c r="AD41" s="211" t="s">
        <v>118</v>
      </c>
      <c r="AE41" s="240"/>
      <c r="AF41" s="240"/>
      <c r="AG41" s="211"/>
      <c r="AH41" s="215"/>
      <c r="AI41" s="215"/>
      <c r="AJ41" s="215" t="s">
        <v>118</v>
      </c>
      <c r="AK41" s="211"/>
      <c r="AL41" s="211"/>
      <c r="AM41" s="215"/>
      <c r="AN41" s="215"/>
      <c r="AO41" s="41"/>
      <c r="AP41" s="41"/>
      <c r="AQ41" s="38">
        <f t="shared" si="11"/>
        <v>4</v>
      </c>
      <c r="AR41" s="3">
        <f t="shared" si="12"/>
        <v>68</v>
      </c>
      <c r="AS41" s="39">
        <f t="shared" si="9"/>
        <v>5.8823529411764705E-2</v>
      </c>
    </row>
    <row r="42" spans="1:45" s="45" customFormat="1" x14ac:dyDescent="0.2">
      <c r="A42" s="169"/>
      <c r="B42" s="177" t="s">
        <v>121</v>
      </c>
      <c r="C42" s="87" t="s">
        <v>73</v>
      </c>
      <c r="D42" s="44"/>
      <c r="E42" s="240"/>
      <c r="F42" s="211"/>
      <c r="G42" s="211"/>
      <c r="H42" s="226"/>
      <c r="I42" s="211"/>
      <c r="J42" s="211"/>
      <c r="K42" s="211"/>
      <c r="L42" s="215" t="s">
        <v>118</v>
      </c>
      <c r="M42" s="240"/>
      <c r="N42" s="211"/>
      <c r="O42" s="211"/>
      <c r="P42" s="211"/>
      <c r="Q42" s="240"/>
      <c r="R42" s="211"/>
      <c r="S42" s="211"/>
      <c r="T42" s="211"/>
      <c r="U42" s="240"/>
      <c r="V42" s="211"/>
      <c r="W42" s="211" t="s">
        <v>118</v>
      </c>
      <c r="X42" s="240"/>
      <c r="Y42" s="211"/>
      <c r="Z42" s="211"/>
      <c r="AA42" s="211"/>
      <c r="AB42" s="240"/>
      <c r="AC42" s="211"/>
      <c r="AD42" s="215"/>
      <c r="AE42" s="240"/>
      <c r="AF42" s="211" t="s">
        <v>118</v>
      </c>
      <c r="AG42" s="211"/>
      <c r="AH42" s="211"/>
      <c r="AI42" s="215"/>
      <c r="AJ42" s="240"/>
      <c r="AK42" s="211"/>
      <c r="AL42" s="211" t="s">
        <v>118</v>
      </c>
      <c r="AM42" s="215"/>
      <c r="AN42" s="215"/>
      <c r="AO42" s="41"/>
      <c r="AP42" s="41"/>
      <c r="AQ42" s="38">
        <f t="shared" si="11"/>
        <v>4</v>
      </c>
      <c r="AR42" s="3">
        <f t="shared" si="12"/>
        <v>68</v>
      </c>
      <c r="AS42" s="39">
        <f t="shared" si="9"/>
        <v>5.8823529411764705E-2</v>
      </c>
    </row>
    <row r="43" spans="1:45" ht="12.75" customHeight="1" x14ac:dyDescent="0.2">
      <c r="A43" s="169"/>
      <c r="B43" s="178"/>
      <c r="C43" s="87" t="s">
        <v>74</v>
      </c>
      <c r="D43" s="44"/>
      <c r="E43" s="240"/>
      <c r="F43" s="211"/>
      <c r="G43" s="211"/>
      <c r="H43" s="226"/>
      <c r="I43" s="211"/>
      <c r="J43" s="211"/>
      <c r="K43" s="211"/>
      <c r="L43" s="215" t="s">
        <v>118</v>
      </c>
      <c r="M43" s="240"/>
      <c r="N43" s="211"/>
      <c r="O43" s="211"/>
      <c r="P43" s="211"/>
      <c r="Q43" s="240"/>
      <c r="R43" s="211"/>
      <c r="S43" s="211"/>
      <c r="T43" s="211"/>
      <c r="U43" s="240"/>
      <c r="V43" s="211"/>
      <c r="W43" s="211" t="s">
        <v>118</v>
      </c>
      <c r="X43" s="240"/>
      <c r="Y43" s="211"/>
      <c r="Z43" s="211"/>
      <c r="AA43" s="211"/>
      <c r="AB43" s="240"/>
      <c r="AC43" s="211"/>
      <c r="AD43" s="215"/>
      <c r="AE43" s="240"/>
      <c r="AF43" s="211" t="s">
        <v>118</v>
      </c>
      <c r="AG43" s="211"/>
      <c r="AH43" s="211"/>
      <c r="AI43" s="215"/>
      <c r="AJ43" s="240"/>
      <c r="AK43" s="211"/>
      <c r="AL43" s="211" t="s">
        <v>118</v>
      </c>
      <c r="AM43" s="215"/>
      <c r="AN43" s="215"/>
      <c r="AO43" s="41"/>
      <c r="AP43" s="41"/>
      <c r="AQ43" s="38">
        <f t="shared" si="11"/>
        <v>4</v>
      </c>
      <c r="AR43" s="3">
        <f t="shared" si="12"/>
        <v>68</v>
      </c>
      <c r="AS43" s="39">
        <f t="shared" si="9"/>
        <v>5.8823529411764705E-2</v>
      </c>
    </row>
    <row r="44" spans="1:45" ht="12.75" customHeight="1" x14ac:dyDescent="0.2">
      <c r="A44" s="169"/>
      <c r="B44" s="170" t="s">
        <v>53</v>
      </c>
      <c r="C44" s="87" t="s">
        <v>73</v>
      </c>
      <c r="D44" s="44"/>
      <c r="E44" s="240"/>
      <c r="F44" s="211"/>
      <c r="G44" s="211"/>
      <c r="H44" s="211"/>
      <c r="I44" s="240"/>
      <c r="J44" s="211"/>
      <c r="K44" s="211"/>
      <c r="L44" s="211"/>
      <c r="M44" s="240"/>
      <c r="N44" s="211"/>
      <c r="O44" s="211"/>
      <c r="P44" s="211"/>
      <c r="Q44" s="240"/>
      <c r="R44" s="211"/>
      <c r="S44" s="211"/>
      <c r="T44" s="211"/>
      <c r="U44" s="240"/>
      <c r="V44" s="211"/>
      <c r="W44" s="211"/>
      <c r="X44" s="240"/>
      <c r="Y44" s="211"/>
      <c r="Z44" s="211"/>
      <c r="AA44" s="215"/>
      <c r="AB44" s="240"/>
      <c r="AC44" s="211"/>
      <c r="AD44" s="211"/>
      <c r="AE44" s="240"/>
      <c r="AF44" s="240"/>
      <c r="AG44" s="211"/>
      <c r="AH44" s="211"/>
      <c r="AI44" s="211"/>
      <c r="AJ44" s="215"/>
      <c r="AK44" s="211"/>
      <c r="AL44" s="211"/>
      <c r="AM44" s="215"/>
      <c r="AN44" s="215"/>
      <c r="AO44" s="41"/>
      <c r="AP44" s="41"/>
      <c r="AQ44" s="38">
        <f t="shared" si="11"/>
        <v>0</v>
      </c>
      <c r="AR44" s="3">
        <f>34*1</f>
        <v>34</v>
      </c>
      <c r="AS44" s="39">
        <f t="shared" si="9"/>
        <v>0</v>
      </c>
    </row>
    <row r="45" spans="1:45" x14ac:dyDescent="0.2">
      <c r="A45" s="169"/>
      <c r="B45" s="171"/>
      <c r="C45" s="87" t="s">
        <v>74</v>
      </c>
      <c r="D45" s="44"/>
      <c r="E45" s="240"/>
      <c r="F45" s="211"/>
      <c r="G45" s="211"/>
      <c r="H45" s="211"/>
      <c r="I45" s="240"/>
      <c r="J45" s="211"/>
      <c r="K45" s="211"/>
      <c r="L45" s="211"/>
      <c r="M45" s="240"/>
      <c r="N45" s="211"/>
      <c r="O45" s="211"/>
      <c r="P45" s="211"/>
      <c r="Q45" s="240"/>
      <c r="R45" s="211"/>
      <c r="S45" s="211"/>
      <c r="T45" s="211"/>
      <c r="U45" s="240"/>
      <c r="V45" s="211"/>
      <c r="W45" s="211"/>
      <c r="X45" s="240"/>
      <c r="Y45" s="211"/>
      <c r="Z45" s="211"/>
      <c r="AA45" s="215"/>
      <c r="AB45" s="240"/>
      <c r="AC45" s="211"/>
      <c r="AD45" s="211"/>
      <c r="AE45" s="240"/>
      <c r="AF45" s="240"/>
      <c r="AG45" s="211"/>
      <c r="AH45" s="211"/>
      <c r="AI45" s="211"/>
      <c r="AJ45" s="215"/>
      <c r="AK45" s="211"/>
      <c r="AL45" s="211"/>
      <c r="AM45" s="215"/>
      <c r="AN45" s="215"/>
      <c r="AO45" s="41"/>
      <c r="AP45" s="41"/>
      <c r="AQ45" s="38">
        <f t="shared" si="11"/>
        <v>0</v>
      </c>
      <c r="AR45" s="3">
        <f t="shared" ref="AR45:AR49" si="13">34*1</f>
        <v>34</v>
      </c>
      <c r="AS45" s="39">
        <f t="shared" si="9"/>
        <v>0</v>
      </c>
    </row>
    <row r="46" spans="1:45" ht="15.75" customHeight="1" x14ac:dyDescent="0.2">
      <c r="A46" s="169"/>
      <c r="B46" s="170" t="s">
        <v>54</v>
      </c>
      <c r="C46" s="87" t="s">
        <v>73</v>
      </c>
      <c r="D46" s="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5"/>
      <c r="AP46" s="25"/>
      <c r="AQ46" s="38">
        <f t="shared" si="11"/>
        <v>0</v>
      </c>
      <c r="AR46" s="3">
        <f t="shared" si="13"/>
        <v>34</v>
      </c>
      <c r="AS46" s="39">
        <f t="shared" si="9"/>
        <v>0</v>
      </c>
    </row>
    <row r="47" spans="1:45" ht="16.5" customHeight="1" x14ac:dyDescent="0.2">
      <c r="A47" s="169"/>
      <c r="B47" s="171"/>
      <c r="C47" s="87" t="s">
        <v>74</v>
      </c>
      <c r="D47" s="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5"/>
      <c r="AP47" s="25"/>
      <c r="AQ47" s="38">
        <f t="shared" si="11"/>
        <v>0</v>
      </c>
      <c r="AR47" s="3">
        <f>34*1</f>
        <v>34</v>
      </c>
      <c r="AS47" s="39">
        <f t="shared" si="9"/>
        <v>0</v>
      </c>
    </row>
    <row r="48" spans="1:45" ht="12.75" customHeight="1" x14ac:dyDescent="0.2">
      <c r="A48" s="169"/>
      <c r="B48" s="170" t="s">
        <v>139</v>
      </c>
      <c r="C48" s="87" t="s">
        <v>73</v>
      </c>
      <c r="D48" s="44"/>
      <c r="E48" s="240"/>
      <c r="F48" s="240"/>
      <c r="G48" s="240"/>
      <c r="H48" s="211"/>
      <c r="I48" s="215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15"/>
      <c r="AN48" s="215"/>
      <c r="AO48" s="41"/>
      <c r="AP48" s="41"/>
      <c r="AQ48" s="38">
        <f t="shared" si="11"/>
        <v>0</v>
      </c>
      <c r="AR48" s="3">
        <f t="shared" si="13"/>
        <v>34</v>
      </c>
      <c r="AS48" s="39">
        <f t="shared" si="9"/>
        <v>0</v>
      </c>
    </row>
    <row r="49" spans="1:45" ht="12.75" customHeight="1" x14ac:dyDescent="0.2">
      <c r="A49" s="169"/>
      <c r="B49" s="171"/>
      <c r="C49" s="87" t="s">
        <v>74</v>
      </c>
      <c r="D49" s="44"/>
      <c r="E49" s="240"/>
      <c r="F49" s="240"/>
      <c r="G49" s="240"/>
      <c r="H49" s="211"/>
      <c r="I49" s="215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15"/>
      <c r="AN49" s="215"/>
      <c r="AO49" s="41"/>
      <c r="AP49" s="41"/>
      <c r="AQ49" s="38">
        <f t="shared" si="11"/>
        <v>0</v>
      </c>
      <c r="AR49" s="3">
        <f t="shared" si="13"/>
        <v>34</v>
      </c>
      <c r="AS49" s="39">
        <f t="shared" si="9"/>
        <v>0</v>
      </c>
    </row>
    <row r="50" spans="1:45" ht="12.75" customHeight="1" x14ac:dyDescent="0.2">
      <c r="A50" s="169"/>
      <c r="B50" s="172" t="s">
        <v>71</v>
      </c>
      <c r="C50" s="87" t="s">
        <v>73</v>
      </c>
      <c r="D50" s="44"/>
      <c r="E50" s="240"/>
      <c r="F50" s="211"/>
      <c r="G50" s="211"/>
      <c r="H50" s="215"/>
      <c r="I50" s="211"/>
      <c r="J50" s="211"/>
      <c r="K50" s="211"/>
      <c r="L50" s="211"/>
      <c r="M50" s="240"/>
      <c r="N50" s="211"/>
      <c r="O50" s="211"/>
      <c r="P50" s="211"/>
      <c r="Q50" s="240"/>
      <c r="R50" s="211"/>
      <c r="S50" s="211"/>
      <c r="T50" s="211"/>
      <c r="U50" s="240"/>
      <c r="V50" s="211"/>
      <c r="W50" s="211"/>
      <c r="X50" s="240"/>
      <c r="Y50" s="211"/>
      <c r="Z50" s="211"/>
      <c r="AA50" s="211"/>
      <c r="AB50" s="215"/>
      <c r="AC50" s="215"/>
      <c r="AD50" s="215"/>
      <c r="AE50" s="240"/>
      <c r="AF50" s="240"/>
      <c r="AG50" s="211"/>
      <c r="AH50" s="211"/>
      <c r="AI50" s="211"/>
      <c r="AJ50" s="211"/>
      <c r="AK50" s="211"/>
      <c r="AL50" s="211"/>
      <c r="AM50" s="215"/>
      <c r="AN50" s="215"/>
      <c r="AO50" s="41"/>
      <c r="AP50" s="41"/>
      <c r="AQ50" s="38">
        <f t="shared" si="11"/>
        <v>0</v>
      </c>
      <c r="AR50" s="3">
        <f>34*2</f>
        <v>68</v>
      </c>
      <c r="AS50" s="39">
        <f t="shared" si="9"/>
        <v>0</v>
      </c>
    </row>
    <row r="51" spans="1:45" ht="12.75" customHeight="1" x14ac:dyDescent="0.2">
      <c r="A51" s="169"/>
      <c r="B51" s="172"/>
      <c r="C51" s="87" t="s">
        <v>74</v>
      </c>
      <c r="D51" s="44"/>
      <c r="E51" s="240"/>
      <c r="F51" s="211"/>
      <c r="G51" s="211"/>
      <c r="H51" s="215"/>
      <c r="I51" s="211"/>
      <c r="J51" s="211"/>
      <c r="K51" s="211"/>
      <c r="L51" s="211"/>
      <c r="M51" s="240"/>
      <c r="N51" s="211"/>
      <c r="O51" s="211"/>
      <c r="P51" s="211"/>
      <c r="Q51" s="240"/>
      <c r="R51" s="211"/>
      <c r="S51" s="211"/>
      <c r="T51" s="211"/>
      <c r="U51" s="240"/>
      <c r="V51" s="211"/>
      <c r="W51" s="211"/>
      <c r="X51" s="240"/>
      <c r="Y51" s="211"/>
      <c r="Z51" s="211"/>
      <c r="AA51" s="211"/>
      <c r="AB51" s="215"/>
      <c r="AC51" s="215"/>
      <c r="AD51" s="215"/>
      <c r="AE51" s="240"/>
      <c r="AF51" s="240"/>
      <c r="AG51" s="211"/>
      <c r="AH51" s="211"/>
      <c r="AI51" s="211"/>
      <c r="AJ51" s="211"/>
      <c r="AK51" s="211"/>
      <c r="AL51" s="211"/>
      <c r="AM51" s="215"/>
      <c r="AN51" s="215"/>
      <c r="AO51" s="41"/>
      <c r="AP51" s="41"/>
      <c r="AQ51" s="38">
        <f t="shared" si="11"/>
        <v>0</v>
      </c>
      <c r="AR51" s="3">
        <f t="shared" ref="AR51" si="14">34*2</f>
        <v>68</v>
      </c>
      <c r="AS51" s="39">
        <f t="shared" si="9"/>
        <v>0</v>
      </c>
    </row>
    <row r="52" spans="1:45" ht="12.75" customHeight="1" x14ac:dyDescent="0.25">
      <c r="A52" s="67"/>
      <c r="B52" s="67"/>
      <c r="C52" s="67"/>
      <c r="D52" s="68"/>
      <c r="E52" s="88"/>
      <c r="F52" s="88"/>
      <c r="G52" s="89"/>
      <c r="H52" s="89"/>
      <c r="I52" s="32"/>
      <c r="J52" s="32"/>
      <c r="K52" s="32"/>
      <c r="X52" s="90"/>
      <c r="Y52" s="32"/>
      <c r="Z52" s="52"/>
      <c r="AA52" s="52"/>
      <c r="AB52" s="91"/>
      <c r="AC52" s="82"/>
      <c r="AD52" s="53"/>
      <c r="AE52" s="53"/>
      <c r="AF52" s="53"/>
      <c r="AG52" s="53"/>
      <c r="AH52" s="53"/>
      <c r="AI52" s="53"/>
      <c r="AJ52" s="53"/>
      <c r="AK52" s="82"/>
      <c r="AL52" s="66"/>
      <c r="AM52" s="53"/>
      <c r="AN52" s="53"/>
      <c r="AO52" s="53"/>
      <c r="AP52" s="53"/>
      <c r="AQ52" s="53"/>
      <c r="AR52" s="53"/>
      <c r="AS52" s="54"/>
    </row>
    <row r="53" spans="1:45" ht="24.75" customHeight="1" x14ac:dyDescent="0.2">
      <c r="A53" s="179" t="s">
        <v>23</v>
      </c>
      <c r="B53" s="179"/>
      <c r="C53" s="179"/>
      <c r="D53" s="179"/>
      <c r="E53" s="173" t="s">
        <v>40</v>
      </c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5"/>
      <c r="AQ53" s="126" t="s">
        <v>20</v>
      </c>
      <c r="AR53" s="126" t="s">
        <v>22</v>
      </c>
      <c r="AS53" s="133" t="s">
        <v>21</v>
      </c>
    </row>
    <row r="54" spans="1:45" ht="12.75" customHeight="1" x14ac:dyDescent="0.2">
      <c r="A54" s="108" t="s">
        <v>0</v>
      </c>
      <c r="B54" s="110"/>
      <c r="C54" s="106" t="s">
        <v>61</v>
      </c>
      <c r="D54" s="22" t="s">
        <v>18</v>
      </c>
      <c r="E54" s="117" t="s">
        <v>1</v>
      </c>
      <c r="F54" s="117"/>
      <c r="G54" s="117"/>
      <c r="H54" s="117"/>
      <c r="I54" s="117" t="s">
        <v>2</v>
      </c>
      <c r="J54" s="117"/>
      <c r="K54" s="117"/>
      <c r="L54" s="117"/>
      <c r="M54" s="117" t="s">
        <v>3</v>
      </c>
      <c r="N54" s="117"/>
      <c r="O54" s="117"/>
      <c r="P54" s="117"/>
      <c r="Q54" s="117" t="s">
        <v>4</v>
      </c>
      <c r="R54" s="117"/>
      <c r="S54" s="117"/>
      <c r="T54" s="117"/>
      <c r="U54" s="117" t="s">
        <v>5</v>
      </c>
      <c r="V54" s="117"/>
      <c r="W54" s="117"/>
      <c r="X54" s="117" t="s">
        <v>6</v>
      </c>
      <c r="Y54" s="117"/>
      <c r="Z54" s="117"/>
      <c r="AA54" s="117"/>
      <c r="AB54" s="117" t="s">
        <v>7</v>
      </c>
      <c r="AC54" s="117"/>
      <c r="AD54" s="117"/>
      <c r="AE54" s="117" t="s">
        <v>8</v>
      </c>
      <c r="AF54" s="117"/>
      <c r="AG54" s="117"/>
      <c r="AH54" s="117"/>
      <c r="AI54" s="117"/>
      <c r="AJ54" s="117" t="s">
        <v>9</v>
      </c>
      <c r="AK54" s="117"/>
      <c r="AL54" s="117"/>
      <c r="AM54" s="117" t="s">
        <v>10</v>
      </c>
      <c r="AN54" s="117"/>
      <c r="AO54" s="117"/>
      <c r="AP54" s="117"/>
      <c r="AQ54" s="126"/>
      <c r="AR54" s="126"/>
      <c r="AS54" s="133"/>
    </row>
    <row r="55" spans="1:45" s="43" customFormat="1" ht="18.75" customHeight="1" x14ac:dyDescent="0.2">
      <c r="A55" s="111"/>
      <c r="B55" s="113"/>
      <c r="C55" s="167"/>
      <c r="D55" s="22" t="s">
        <v>19</v>
      </c>
      <c r="E55" s="5">
        <v>1</v>
      </c>
      <c r="F55" s="5">
        <v>2</v>
      </c>
      <c r="G55" s="5">
        <v>3</v>
      </c>
      <c r="H55" s="5">
        <v>4</v>
      </c>
      <c r="I55" s="5">
        <v>5</v>
      </c>
      <c r="J55" s="5">
        <v>6</v>
      </c>
      <c r="K55" s="5">
        <v>7</v>
      </c>
      <c r="L55" s="5">
        <v>8</v>
      </c>
      <c r="M55" s="5">
        <v>9</v>
      </c>
      <c r="N55" s="5">
        <v>10</v>
      </c>
      <c r="O55" s="5">
        <v>11</v>
      </c>
      <c r="P55" s="5">
        <v>12</v>
      </c>
      <c r="Q55" s="5">
        <v>13</v>
      </c>
      <c r="R55" s="5">
        <v>14</v>
      </c>
      <c r="S55" s="5">
        <v>15</v>
      </c>
      <c r="T55" s="5">
        <v>16</v>
      </c>
      <c r="U55" s="5">
        <v>17</v>
      </c>
      <c r="V55" s="5">
        <v>18</v>
      </c>
      <c r="W55" s="5">
        <v>19</v>
      </c>
      <c r="X55" s="5">
        <v>20</v>
      </c>
      <c r="Y55" s="5">
        <v>21</v>
      </c>
      <c r="Z55" s="5">
        <v>22</v>
      </c>
      <c r="AA55" s="5">
        <v>23</v>
      </c>
      <c r="AB55" s="5">
        <v>24</v>
      </c>
      <c r="AC55" s="5">
        <v>25</v>
      </c>
      <c r="AD55" s="5">
        <v>26</v>
      </c>
      <c r="AE55" s="5">
        <v>27</v>
      </c>
      <c r="AF55" s="5">
        <v>28</v>
      </c>
      <c r="AG55" s="5">
        <v>29</v>
      </c>
      <c r="AH55" s="5">
        <v>30</v>
      </c>
      <c r="AI55" s="5">
        <v>31</v>
      </c>
      <c r="AJ55" s="5">
        <v>32</v>
      </c>
      <c r="AK55" s="5">
        <v>33</v>
      </c>
      <c r="AL55" s="5">
        <v>34</v>
      </c>
      <c r="AM55" s="5">
        <v>35</v>
      </c>
      <c r="AN55" s="5">
        <v>36</v>
      </c>
      <c r="AO55" s="5">
        <v>37</v>
      </c>
      <c r="AP55" s="5">
        <v>38</v>
      </c>
      <c r="AQ55" s="126"/>
      <c r="AR55" s="126"/>
      <c r="AS55" s="133"/>
    </row>
    <row r="56" spans="1:45" s="43" customFormat="1" ht="18.75" customHeight="1" x14ac:dyDescent="0.2">
      <c r="A56" s="168" t="s">
        <v>25</v>
      </c>
      <c r="B56" s="170" t="s">
        <v>13</v>
      </c>
      <c r="C56" s="87" t="s">
        <v>75</v>
      </c>
      <c r="D56" s="44"/>
      <c r="E56" s="240"/>
      <c r="F56" s="215"/>
      <c r="G56" s="215"/>
      <c r="H56" s="215"/>
      <c r="I56" s="215" t="s">
        <v>118</v>
      </c>
      <c r="J56" s="215"/>
      <c r="K56" s="215"/>
      <c r="L56" s="215"/>
      <c r="M56" s="215"/>
      <c r="N56" s="215"/>
      <c r="O56" s="215"/>
      <c r="P56" s="215"/>
      <c r="Q56" s="240" t="s">
        <v>118</v>
      </c>
      <c r="R56" s="240"/>
      <c r="S56" s="240" t="s">
        <v>118</v>
      </c>
      <c r="T56" s="240"/>
      <c r="U56" s="240"/>
      <c r="V56" s="240"/>
      <c r="W56" s="240"/>
      <c r="X56" s="240"/>
      <c r="Y56" s="240"/>
      <c r="Z56" s="240"/>
      <c r="AA56" s="240"/>
      <c r="AB56" s="240" t="s">
        <v>118</v>
      </c>
      <c r="AC56" s="240"/>
      <c r="AD56" s="240"/>
      <c r="AE56" s="240" t="s">
        <v>118</v>
      </c>
      <c r="AF56" s="240"/>
      <c r="AG56" s="240"/>
      <c r="AH56" s="240"/>
      <c r="AI56" s="240"/>
      <c r="AJ56" s="240"/>
      <c r="AK56" s="240" t="s">
        <v>118</v>
      </c>
      <c r="AL56" s="240"/>
      <c r="AM56" s="41"/>
      <c r="AN56" s="41"/>
      <c r="AO56" s="41"/>
      <c r="AP56" s="41"/>
      <c r="AQ56" s="38">
        <f>COUNTA(E56:AP56)</f>
        <v>6</v>
      </c>
      <c r="AR56" s="3">
        <f>34*5</f>
        <v>170</v>
      </c>
      <c r="AS56" s="39">
        <f>AQ56/AR56</f>
        <v>3.5294117647058823E-2</v>
      </c>
    </row>
    <row r="57" spans="1:45" s="43" customFormat="1" ht="18" customHeight="1" x14ac:dyDescent="0.2">
      <c r="A57" s="169"/>
      <c r="B57" s="171"/>
      <c r="C57" s="87" t="s">
        <v>76</v>
      </c>
      <c r="D57" s="44"/>
      <c r="E57" s="240"/>
      <c r="F57" s="215"/>
      <c r="G57" s="215"/>
      <c r="H57" s="215"/>
      <c r="I57" s="215" t="s">
        <v>118</v>
      </c>
      <c r="J57" s="215"/>
      <c r="K57" s="215"/>
      <c r="L57" s="215"/>
      <c r="M57" s="215"/>
      <c r="N57" s="215"/>
      <c r="O57" s="215"/>
      <c r="P57" s="215"/>
      <c r="Q57" s="240" t="s">
        <v>118</v>
      </c>
      <c r="R57" s="240"/>
      <c r="S57" s="240" t="s">
        <v>118</v>
      </c>
      <c r="T57" s="240"/>
      <c r="U57" s="240"/>
      <c r="V57" s="240"/>
      <c r="W57" s="240"/>
      <c r="X57" s="240"/>
      <c r="Y57" s="240"/>
      <c r="Z57" s="240"/>
      <c r="AA57" s="240"/>
      <c r="AB57" s="240" t="s">
        <v>118</v>
      </c>
      <c r="AC57" s="240"/>
      <c r="AD57" s="240"/>
      <c r="AE57" s="240" t="s">
        <v>118</v>
      </c>
      <c r="AF57" s="240"/>
      <c r="AG57" s="240"/>
      <c r="AH57" s="240"/>
      <c r="AI57" s="240"/>
      <c r="AJ57" s="240"/>
      <c r="AK57" s="240" t="s">
        <v>118</v>
      </c>
      <c r="AL57" s="240"/>
      <c r="AM57" s="41"/>
      <c r="AN57" s="41"/>
      <c r="AO57" s="41"/>
      <c r="AP57" s="41"/>
      <c r="AQ57" s="38">
        <f t="shared" ref="AQ57:AQ59" si="15">COUNTA(E57:AP57)</f>
        <v>6</v>
      </c>
      <c r="AR57" s="3">
        <f t="shared" ref="AR57" si="16">34*5</f>
        <v>170</v>
      </c>
      <c r="AS57" s="39">
        <f t="shared" ref="AS57:AS73" si="17">AQ57/AR57</f>
        <v>3.5294117647058823E-2</v>
      </c>
    </row>
    <row r="58" spans="1:45" s="43" customFormat="1" ht="15.75" customHeight="1" x14ac:dyDescent="0.2">
      <c r="A58" s="169"/>
      <c r="B58" s="170" t="s">
        <v>11</v>
      </c>
      <c r="C58" s="87" t="s">
        <v>75</v>
      </c>
      <c r="D58" s="44"/>
      <c r="E58" s="240"/>
      <c r="F58" s="215"/>
      <c r="G58" s="215" t="s">
        <v>118</v>
      </c>
      <c r="H58" s="215"/>
      <c r="I58" s="215"/>
      <c r="J58" s="215"/>
      <c r="K58" s="215"/>
      <c r="L58" s="215" t="s">
        <v>118</v>
      </c>
      <c r="M58" s="215"/>
      <c r="N58" s="215"/>
      <c r="O58" s="215"/>
      <c r="P58" s="215"/>
      <c r="Q58" s="240"/>
      <c r="R58" s="211"/>
      <c r="S58" s="211"/>
      <c r="T58" s="211" t="s">
        <v>118</v>
      </c>
      <c r="U58" s="240"/>
      <c r="V58" s="211"/>
      <c r="W58" s="211"/>
      <c r="X58" s="240"/>
      <c r="Y58" s="211" t="s">
        <v>118</v>
      </c>
      <c r="Z58" s="211"/>
      <c r="AA58" s="211"/>
      <c r="AB58" s="240"/>
      <c r="AC58" s="211" t="s">
        <v>118</v>
      </c>
      <c r="AD58" s="211"/>
      <c r="AE58" s="240"/>
      <c r="AF58" s="240"/>
      <c r="AG58" s="211"/>
      <c r="AH58" s="211"/>
      <c r="AI58" s="211"/>
      <c r="AJ58" s="240" t="s">
        <v>118</v>
      </c>
      <c r="AK58" s="211"/>
      <c r="AL58" s="211" t="s">
        <v>118</v>
      </c>
      <c r="AM58" s="41"/>
      <c r="AN58" s="41"/>
      <c r="AO58" s="41"/>
      <c r="AP58" s="41"/>
      <c r="AQ58" s="38">
        <f t="shared" si="15"/>
        <v>7</v>
      </c>
      <c r="AR58" s="3">
        <f>34*4</f>
        <v>136</v>
      </c>
      <c r="AS58" s="39">
        <f t="shared" si="17"/>
        <v>5.1470588235294115E-2</v>
      </c>
    </row>
    <row r="59" spans="1:45" s="43" customFormat="1" ht="12.75" customHeight="1" x14ac:dyDescent="0.2">
      <c r="A59" s="169"/>
      <c r="B59" s="171"/>
      <c r="C59" s="87" t="s">
        <v>76</v>
      </c>
      <c r="D59" s="44"/>
      <c r="E59" s="240"/>
      <c r="F59" s="215"/>
      <c r="G59" s="215" t="s">
        <v>118</v>
      </c>
      <c r="H59" s="215"/>
      <c r="I59" s="215"/>
      <c r="J59" s="215"/>
      <c r="K59" s="215"/>
      <c r="L59" s="215" t="s">
        <v>118</v>
      </c>
      <c r="M59" s="215"/>
      <c r="N59" s="215"/>
      <c r="O59" s="215"/>
      <c r="P59" s="215"/>
      <c r="Q59" s="240"/>
      <c r="R59" s="211"/>
      <c r="S59" s="211"/>
      <c r="T59" s="211" t="s">
        <v>118</v>
      </c>
      <c r="U59" s="240"/>
      <c r="V59" s="211"/>
      <c r="W59" s="211"/>
      <c r="X59" s="240"/>
      <c r="Y59" s="211" t="s">
        <v>118</v>
      </c>
      <c r="Z59" s="211"/>
      <c r="AA59" s="211"/>
      <c r="AB59" s="240"/>
      <c r="AC59" s="211" t="s">
        <v>118</v>
      </c>
      <c r="AD59" s="211"/>
      <c r="AE59" s="240"/>
      <c r="AF59" s="240"/>
      <c r="AG59" s="211"/>
      <c r="AH59" s="211"/>
      <c r="AI59" s="211"/>
      <c r="AJ59" s="240" t="s">
        <v>118</v>
      </c>
      <c r="AK59" s="211"/>
      <c r="AL59" s="211" t="s">
        <v>118</v>
      </c>
      <c r="AM59" s="41"/>
      <c r="AN59" s="41"/>
      <c r="AO59" s="41"/>
      <c r="AP59" s="41"/>
      <c r="AQ59" s="38">
        <f t="shared" si="15"/>
        <v>7</v>
      </c>
      <c r="AR59" s="3">
        <f t="shared" ref="AR59:AR61" si="18">34*4</f>
        <v>136</v>
      </c>
      <c r="AS59" s="39">
        <f t="shared" si="17"/>
        <v>5.1470588235294115E-2</v>
      </c>
    </row>
    <row r="60" spans="1:45" s="43" customFormat="1" ht="15.75" customHeight="1" x14ac:dyDescent="0.2">
      <c r="A60" s="169"/>
      <c r="B60" s="170" t="s">
        <v>16</v>
      </c>
      <c r="C60" s="87" t="s">
        <v>75</v>
      </c>
      <c r="D60" s="44"/>
      <c r="E60" s="240"/>
      <c r="F60" s="240"/>
      <c r="G60" s="215"/>
      <c r="H60" s="211" t="s">
        <v>118</v>
      </c>
      <c r="I60" s="215"/>
      <c r="J60" s="240"/>
      <c r="K60" s="240"/>
      <c r="L60" s="240"/>
      <c r="M60" s="240"/>
      <c r="N60" s="240"/>
      <c r="O60" s="240" t="s">
        <v>118</v>
      </c>
      <c r="P60" s="240"/>
      <c r="Q60" s="240"/>
      <c r="R60" s="211" t="s">
        <v>118</v>
      </c>
      <c r="S60" s="211"/>
      <c r="T60" s="211"/>
      <c r="U60" s="240"/>
      <c r="V60" s="211"/>
      <c r="W60" s="211"/>
      <c r="X60" s="240"/>
      <c r="Y60" s="211"/>
      <c r="Z60" s="211"/>
      <c r="AA60" s="211"/>
      <c r="AB60" s="211"/>
      <c r="AC60" s="211" t="s">
        <v>118</v>
      </c>
      <c r="AD60" s="240"/>
      <c r="AE60" s="240"/>
      <c r="AF60" s="240"/>
      <c r="AG60" s="240"/>
      <c r="AH60" s="215" t="s">
        <v>118</v>
      </c>
      <c r="AI60" s="215"/>
      <c r="AJ60" s="215"/>
      <c r="AK60" s="211" t="s">
        <v>118</v>
      </c>
      <c r="AL60" s="211"/>
      <c r="AM60" s="41"/>
      <c r="AN60" s="41"/>
      <c r="AO60" s="41"/>
      <c r="AP60" s="41"/>
      <c r="AQ60" s="38">
        <f>COUNTA(E60:AP60)</f>
        <v>6</v>
      </c>
      <c r="AR60" s="3">
        <f t="shared" si="18"/>
        <v>136</v>
      </c>
      <c r="AS60" s="39">
        <f t="shared" si="17"/>
        <v>4.4117647058823532E-2</v>
      </c>
    </row>
    <row r="61" spans="1:45" s="43" customFormat="1" ht="15.75" customHeight="1" x14ac:dyDescent="0.2">
      <c r="A61" s="169"/>
      <c r="B61" s="171"/>
      <c r="C61" s="87" t="s">
        <v>76</v>
      </c>
      <c r="D61" s="44"/>
      <c r="E61" s="240"/>
      <c r="F61" s="240"/>
      <c r="G61" s="215"/>
      <c r="H61" s="211" t="s">
        <v>118</v>
      </c>
      <c r="I61" s="215"/>
      <c r="J61" s="240"/>
      <c r="K61" s="240"/>
      <c r="L61" s="240"/>
      <c r="M61" s="240"/>
      <c r="N61" s="240"/>
      <c r="O61" s="240" t="s">
        <v>118</v>
      </c>
      <c r="P61" s="240"/>
      <c r="Q61" s="240"/>
      <c r="R61" s="211" t="s">
        <v>118</v>
      </c>
      <c r="S61" s="211"/>
      <c r="T61" s="211"/>
      <c r="U61" s="240"/>
      <c r="V61" s="211"/>
      <c r="W61" s="211"/>
      <c r="X61" s="240"/>
      <c r="Y61" s="211"/>
      <c r="Z61" s="211"/>
      <c r="AA61" s="211"/>
      <c r="AB61" s="211"/>
      <c r="AC61" s="211" t="s">
        <v>118</v>
      </c>
      <c r="AD61" s="240"/>
      <c r="AE61" s="240"/>
      <c r="AF61" s="240"/>
      <c r="AG61" s="240"/>
      <c r="AH61" s="215" t="s">
        <v>118</v>
      </c>
      <c r="AI61" s="215"/>
      <c r="AJ61" s="215"/>
      <c r="AK61" s="211" t="s">
        <v>118</v>
      </c>
      <c r="AL61" s="211"/>
      <c r="AM61" s="41"/>
      <c r="AN61" s="41"/>
      <c r="AO61" s="41"/>
      <c r="AP61" s="41"/>
      <c r="AQ61" s="38">
        <f t="shared" ref="AQ61:AQ73" si="19">COUNTA(E61:AP61)</f>
        <v>6</v>
      </c>
      <c r="AR61" s="3">
        <f t="shared" si="18"/>
        <v>136</v>
      </c>
      <c r="AS61" s="39">
        <f t="shared" si="17"/>
        <v>4.4117647058823532E-2</v>
      </c>
    </row>
    <row r="62" spans="1:45" s="6" customFormat="1" ht="13.5" customHeight="1" x14ac:dyDescent="0.2">
      <c r="A62" s="169"/>
      <c r="B62" s="170" t="s">
        <v>17</v>
      </c>
      <c r="C62" s="87" t="s">
        <v>75</v>
      </c>
      <c r="D62" s="44"/>
      <c r="E62" s="240"/>
      <c r="F62" s="211"/>
      <c r="G62" s="215"/>
      <c r="H62" s="215"/>
      <c r="I62" s="240"/>
      <c r="J62" s="211"/>
      <c r="K62" s="211"/>
      <c r="L62" s="211"/>
      <c r="M62" s="240"/>
      <c r="N62" s="211"/>
      <c r="O62" s="211"/>
      <c r="P62" s="211"/>
      <c r="Q62" s="211"/>
      <c r="R62" s="211"/>
      <c r="S62" s="211"/>
      <c r="T62" s="211" t="s">
        <v>118</v>
      </c>
      <c r="U62" s="240"/>
      <c r="V62" s="211"/>
      <c r="W62" s="211"/>
      <c r="X62" s="240"/>
      <c r="Y62" s="211" t="s">
        <v>118</v>
      </c>
      <c r="Z62" s="211"/>
      <c r="AA62" s="211"/>
      <c r="AB62" s="211"/>
      <c r="AC62" s="211"/>
      <c r="AD62" s="211"/>
      <c r="AE62" s="240"/>
      <c r="AF62" s="240"/>
      <c r="AG62" s="215"/>
      <c r="AH62" s="215"/>
      <c r="AI62" s="215"/>
      <c r="AJ62" s="215"/>
      <c r="AK62" s="211"/>
      <c r="AL62" s="211" t="s">
        <v>118</v>
      </c>
      <c r="AM62" s="41"/>
      <c r="AN62" s="41"/>
      <c r="AO62" s="41"/>
      <c r="AP62" s="41"/>
      <c r="AQ62" s="38">
        <f t="shared" si="19"/>
        <v>3</v>
      </c>
      <c r="AR62" s="3">
        <f>34*2</f>
        <v>68</v>
      </c>
      <c r="AS62" s="39">
        <f t="shared" si="17"/>
        <v>4.4117647058823532E-2</v>
      </c>
    </row>
    <row r="63" spans="1:45" ht="13.5" customHeight="1" x14ac:dyDescent="0.2">
      <c r="A63" s="169"/>
      <c r="B63" s="171"/>
      <c r="C63" s="87" t="s">
        <v>76</v>
      </c>
      <c r="D63" s="44"/>
      <c r="E63" s="240"/>
      <c r="F63" s="211"/>
      <c r="G63" s="215"/>
      <c r="H63" s="215"/>
      <c r="I63" s="240"/>
      <c r="J63" s="211"/>
      <c r="K63" s="211"/>
      <c r="L63" s="211"/>
      <c r="M63" s="240"/>
      <c r="N63" s="211"/>
      <c r="O63" s="211"/>
      <c r="P63" s="211"/>
      <c r="Q63" s="211"/>
      <c r="R63" s="211"/>
      <c r="S63" s="211"/>
      <c r="T63" s="211" t="s">
        <v>118</v>
      </c>
      <c r="U63" s="240"/>
      <c r="V63" s="211"/>
      <c r="W63" s="211"/>
      <c r="X63" s="240"/>
      <c r="Y63" s="211" t="s">
        <v>118</v>
      </c>
      <c r="Z63" s="211"/>
      <c r="AA63" s="211"/>
      <c r="AB63" s="211"/>
      <c r="AC63" s="211"/>
      <c r="AD63" s="211"/>
      <c r="AE63" s="240"/>
      <c r="AF63" s="240"/>
      <c r="AG63" s="215"/>
      <c r="AH63" s="215"/>
      <c r="AI63" s="215"/>
      <c r="AJ63" s="215"/>
      <c r="AK63" s="211"/>
      <c r="AL63" s="211" t="s">
        <v>118</v>
      </c>
      <c r="AM63" s="41"/>
      <c r="AN63" s="41"/>
      <c r="AO63" s="41"/>
      <c r="AP63" s="41"/>
      <c r="AQ63" s="38">
        <f t="shared" si="19"/>
        <v>3</v>
      </c>
      <c r="AR63" s="3">
        <f t="shared" ref="AR63:AR67" si="20">34*2</f>
        <v>68</v>
      </c>
      <c r="AS63" s="39">
        <f t="shared" si="17"/>
        <v>4.4117647058823532E-2</v>
      </c>
    </row>
    <row r="64" spans="1:45" ht="12.75" customHeight="1" x14ac:dyDescent="0.2">
      <c r="A64" s="169"/>
      <c r="B64" s="177" t="s">
        <v>121</v>
      </c>
      <c r="C64" s="87" t="s">
        <v>75</v>
      </c>
      <c r="D64" s="44"/>
      <c r="E64" s="240"/>
      <c r="F64" s="211"/>
      <c r="G64" s="211"/>
      <c r="H64" s="211"/>
      <c r="I64" s="240"/>
      <c r="J64" s="211"/>
      <c r="K64" s="211"/>
      <c r="L64" s="211" t="s">
        <v>118</v>
      </c>
      <c r="M64" s="240"/>
      <c r="N64" s="211"/>
      <c r="O64" s="211"/>
      <c r="P64" s="211"/>
      <c r="Q64" s="240"/>
      <c r="R64" s="211"/>
      <c r="S64" s="211"/>
      <c r="T64" s="211"/>
      <c r="U64" s="240"/>
      <c r="V64" s="211"/>
      <c r="W64" s="211" t="s">
        <v>118</v>
      </c>
      <c r="X64" s="240"/>
      <c r="Y64" s="211"/>
      <c r="Z64" s="211"/>
      <c r="AA64" s="211"/>
      <c r="AB64" s="240"/>
      <c r="AC64" s="211"/>
      <c r="AD64" s="211" t="s">
        <v>118</v>
      </c>
      <c r="AE64" s="240"/>
      <c r="AF64" s="240"/>
      <c r="AG64" s="211" t="s">
        <v>118</v>
      </c>
      <c r="AH64" s="211"/>
      <c r="AI64" s="215"/>
      <c r="AJ64" s="211"/>
      <c r="AK64" s="211"/>
      <c r="AL64" s="211"/>
      <c r="AM64" s="41"/>
      <c r="AN64" s="41"/>
      <c r="AO64" s="41"/>
      <c r="AP64" s="41"/>
      <c r="AQ64" s="38">
        <f t="shared" si="19"/>
        <v>4</v>
      </c>
      <c r="AR64" s="3">
        <f t="shared" si="20"/>
        <v>68</v>
      </c>
      <c r="AS64" s="39">
        <f t="shared" si="17"/>
        <v>5.8823529411764705E-2</v>
      </c>
    </row>
    <row r="65" spans="1:45" ht="12.75" customHeight="1" x14ac:dyDescent="0.2">
      <c r="A65" s="169"/>
      <c r="B65" s="178"/>
      <c r="C65" s="87" t="s">
        <v>76</v>
      </c>
      <c r="D65" s="44"/>
      <c r="E65" s="240"/>
      <c r="F65" s="211"/>
      <c r="G65" s="211"/>
      <c r="H65" s="211"/>
      <c r="I65" s="240"/>
      <c r="J65" s="211"/>
      <c r="K65" s="211"/>
      <c r="L65" s="211" t="s">
        <v>118</v>
      </c>
      <c r="M65" s="240"/>
      <c r="N65" s="211"/>
      <c r="O65" s="211"/>
      <c r="P65" s="211"/>
      <c r="Q65" s="240"/>
      <c r="R65" s="211"/>
      <c r="S65" s="211"/>
      <c r="T65" s="211"/>
      <c r="U65" s="240"/>
      <c r="V65" s="211"/>
      <c r="W65" s="211" t="s">
        <v>118</v>
      </c>
      <c r="X65" s="240"/>
      <c r="Y65" s="211"/>
      <c r="Z65" s="211"/>
      <c r="AA65" s="211"/>
      <c r="AB65" s="240"/>
      <c r="AC65" s="211"/>
      <c r="AD65" s="211" t="s">
        <v>118</v>
      </c>
      <c r="AE65" s="240"/>
      <c r="AF65" s="240"/>
      <c r="AG65" s="211" t="s">
        <v>118</v>
      </c>
      <c r="AH65" s="211"/>
      <c r="AI65" s="215"/>
      <c r="AJ65" s="211"/>
      <c r="AK65" s="211"/>
      <c r="AL65" s="211"/>
      <c r="AM65" s="41"/>
      <c r="AN65" s="41"/>
      <c r="AO65" s="41"/>
      <c r="AP65" s="41"/>
      <c r="AQ65" s="38">
        <f t="shared" si="19"/>
        <v>4</v>
      </c>
      <c r="AR65" s="3">
        <f t="shared" si="20"/>
        <v>68</v>
      </c>
      <c r="AS65" s="39">
        <f t="shared" si="17"/>
        <v>5.8823529411764705E-2</v>
      </c>
    </row>
    <row r="66" spans="1:45" x14ac:dyDescent="0.2">
      <c r="A66" s="169"/>
      <c r="B66" s="170" t="s">
        <v>53</v>
      </c>
      <c r="C66" s="87" t="s">
        <v>75</v>
      </c>
      <c r="D66" s="44"/>
      <c r="E66" s="25"/>
      <c r="F66" s="26"/>
      <c r="G66" s="26"/>
      <c r="H66" s="26"/>
      <c r="I66" s="25"/>
      <c r="J66" s="26"/>
      <c r="K66" s="26"/>
      <c r="L66" s="26"/>
      <c r="M66" s="25"/>
      <c r="N66" s="26"/>
      <c r="O66" s="26"/>
      <c r="P66" s="26"/>
      <c r="Q66" s="25"/>
      <c r="R66" s="26"/>
      <c r="S66" s="26"/>
      <c r="T66" s="26"/>
      <c r="U66" s="25"/>
      <c r="V66" s="26"/>
      <c r="W66" s="26"/>
      <c r="X66" s="25"/>
      <c r="Y66" s="26"/>
      <c r="Z66" s="26"/>
      <c r="AA66" s="26"/>
      <c r="AB66" s="25"/>
      <c r="AC66" s="26"/>
      <c r="AD66" s="41"/>
      <c r="AE66" s="25"/>
      <c r="AF66" s="25"/>
      <c r="AG66" s="26"/>
      <c r="AH66" s="26"/>
      <c r="AI66" s="41"/>
      <c r="AJ66" s="25"/>
      <c r="AK66" s="26"/>
      <c r="AL66" s="26"/>
      <c r="AM66" s="41"/>
      <c r="AN66" s="41"/>
      <c r="AO66" s="41"/>
      <c r="AP66" s="41"/>
      <c r="AQ66" s="38">
        <f t="shared" si="19"/>
        <v>0</v>
      </c>
      <c r="AR66" s="3">
        <f t="shared" si="20"/>
        <v>68</v>
      </c>
      <c r="AS66" s="39">
        <f t="shared" si="17"/>
        <v>0</v>
      </c>
    </row>
    <row r="67" spans="1:45" ht="12.75" customHeight="1" x14ac:dyDescent="0.2">
      <c r="A67" s="169"/>
      <c r="B67" s="171"/>
      <c r="C67" s="87" t="s">
        <v>76</v>
      </c>
      <c r="D67" s="44"/>
      <c r="E67" s="25"/>
      <c r="F67" s="26"/>
      <c r="G67" s="26"/>
      <c r="H67" s="26"/>
      <c r="I67" s="25"/>
      <c r="J67" s="26"/>
      <c r="K67" s="26"/>
      <c r="L67" s="26"/>
      <c r="M67" s="25"/>
      <c r="N67" s="26"/>
      <c r="O67" s="26"/>
      <c r="P67" s="26"/>
      <c r="Q67" s="25"/>
      <c r="R67" s="26"/>
      <c r="S67" s="26"/>
      <c r="T67" s="26"/>
      <c r="U67" s="25"/>
      <c r="V67" s="26"/>
      <c r="W67" s="26"/>
      <c r="X67" s="25"/>
      <c r="Y67" s="26"/>
      <c r="Z67" s="26"/>
      <c r="AA67" s="26"/>
      <c r="AB67" s="25"/>
      <c r="AC67" s="26"/>
      <c r="AD67" s="41"/>
      <c r="AE67" s="25"/>
      <c r="AF67" s="25"/>
      <c r="AG67" s="26"/>
      <c r="AH67" s="26"/>
      <c r="AI67" s="41"/>
      <c r="AJ67" s="25"/>
      <c r="AK67" s="26"/>
      <c r="AL67" s="26"/>
      <c r="AM67" s="41"/>
      <c r="AN67" s="41"/>
      <c r="AO67" s="41"/>
      <c r="AP67" s="41"/>
      <c r="AQ67" s="38">
        <f t="shared" si="19"/>
        <v>0</v>
      </c>
      <c r="AR67" s="3">
        <f t="shared" si="20"/>
        <v>68</v>
      </c>
      <c r="AS67" s="39">
        <f t="shared" si="17"/>
        <v>0</v>
      </c>
    </row>
    <row r="68" spans="1:45" x14ac:dyDescent="0.2">
      <c r="A68" s="169"/>
      <c r="B68" s="170" t="s">
        <v>54</v>
      </c>
      <c r="C68" s="87" t="s">
        <v>75</v>
      </c>
      <c r="D68" s="4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38">
        <f t="shared" si="19"/>
        <v>0</v>
      </c>
      <c r="AR68" s="3">
        <f t="shared" ref="AR68:AR71" si="21">34*1</f>
        <v>34</v>
      </c>
      <c r="AS68" s="39">
        <f t="shared" si="17"/>
        <v>0</v>
      </c>
    </row>
    <row r="69" spans="1:45" ht="15" customHeight="1" x14ac:dyDescent="0.2">
      <c r="A69" s="169"/>
      <c r="B69" s="171"/>
      <c r="C69" s="87" t="s">
        <v>76</v>
      </c>
      <c r="D69" s="4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38">
        <f t="shared" si="19"/>
        <v>0</v>
      </c>
      <c r="AR69" s="3">
        <f t="shared" si="21"/>
        <v>34</v>
      </c>
      <c r="AS69" s="39">
        <f t="shared" si="17"/>
        <v>0</v>
      </c>
    </row>
    <row r="70" spans="1:45" ht="15" customHeight="1" x14ac:dyDescent="0.2">
      <c r="A70" s="169"/>
      <c r="B70" s="170" t="s">
        <v>139</v>
      </c>
      <c r="C70" s="87" t="s">
        <v>75</v>
      </c>
      <c r="D70" s="44"/>
      <c r="E70" s="25"/>
      <c r="F70" s="25"/>
      <c r="G70" s="25"/>
      <c r="H70" s="26"/>
      <c r="I70" s="41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41"/>
      <c r="AN70" s="41"/>
      <c r="AO70" s="41"/>
      <c r="AP70" s="41"/>
      <c r="AQ70" s="38">
        <f t="shared" si="19"/>
        <v>0</v>
      </c>
      <c r="AR70" s="3">
        <f t="shared" si="21"/>
        <v>34</v>
      </c>
      <c r="AS70" s="39">
        <f t="shared" si="17"/>
        <v>0</v>
      </c>
    </row>
    <row r="71" spans="1:45" x14ac:dyDescent="0.2">
      <c r="A71" s="169"/>
      <c r="B71" s="171"/>
      <c r="C71" s="87" t="s">
        <v>76</v>
      </c>
      <c r="D71" s="44"/>
      <c r="E71" s="25"/>
      <c r="F71" s="25"/>
      <c r="G71" s="25"/>
      <c r="H71" s="26"/>
      <c r="I71" s="41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41"/>
      <c r="AN71" s="41"/>
      <c r="AO71" s="41"/>
      <c r="AP71" s="41"/>
      <c r="AQ71" s="38">
        <f t="shared" si="19"/>
        <v>0</v>
      </c>
      <c r="AR71" s="3">
        <f t="shared" si="21"/>
        <v>34</v>
      </c>
      <c r="AS71" s="39">
        <f t="shared" si="17"/>
        <v>0</v>
      </c>
    </row>
    <row r="72" spans="1:45" ht="12.75" customHeight="1" x14ac:dyDescent="0.2">
      <c r="A72" s="169"/>
      <c r="B72" s="170" t="s">
        <v>71</v>
      </c>
      <c r="C72" s="87" t="s">
        <v>75</v>
      </c>
      <c r="D72" s="44"/>
      <c r="E72" s="25"/>
      <c r="F72" s="26"/>
      <c r="G72" s="41"/>
      <c r="H72" s="26"/>
      <c r="I72" s="25"/>
      <c r="J72" s="26"/>
      <c r="K72" s="26"/>
      <c r="L72" s="26"/>
      <c r="M72" s="25"/>
      <c r="N72" s="26"/>
      <c r="O72" s="26"/>
      <c r="P72" s="26"/>
      <c r="Q72" s="25"/>
      <c r="R72" s="26"/>
      <c r="S72" s="26"/>
      <c r="T72" s="26"/>
      <c r="U72" s="25"/>
      <c r="V72" s="26"/>
      <c r="W72" s="26"/>
      <c r="X72" s="25"/>
      <c r="Y72" s="26"/>
      <c r="Z72" s="26"/>
      <c r="AA72" s="26"/>
      <c r="AB72" s="25"/>
      <c r="AC72" s="26"/>
      <c r="AD72" s="26"/>
      <c r="AE72" s="25"/>
      <c r="AF72" s="25"/>
      <c r="AG72" s="26"/>
      <c r="AH72" s="26"/>
      <c r="AI72" s="26"/>
      <c r="AJ72" s="25"/>
      <c r="AK72" s="26"/>
      <c r="AL72" s="26"/>
      <c r="AM72" s="41"/>
      <c r="AN72" s="41"/>
      <c r="AO72" s="41"/>
      <c r="AP72" s="41"/>
      <c r="AQ72" s="38">
        <f t="shared" si="19"/>
        <v>0</v>
      </c>
      <c r="AR72" s="3">
        <f t="shared" ref="AR72:AR73" si="22">34*2</f>
        <v>68</v>
      </c>
      <c r="AS72" s="39">
        <f t="shared" si="17"/>
        <v>0</v>
      </c>
    </row>
    <row r="73" spans="1:45" ht="12.75" customHeight="1" x14ac:dyDescent="0.2">
      <c r="A73" s="169"/>
      <c r="B73" s="171"/>
      <c r="C73" s="87" t="s">
        <v>76</v>
      </c>
      <c r="D73" s="44"/>
      <c r="E73" s="25"/>
      <c r="F73" s="26"/>
      <c r="G73" s="41"/>
      <c r="H73" s="26"/>
      <c r="I73" s="25"/>
      <c r="J73" s="26"/>
      <c r="K73" s="26"/>
      <c r="L73" s="26"/>
      <c r="M73" s="25"/>
      <c r="N73" s="26"/>
      <c r="O73" s="26"/>
      <c r="P73" s="26"/>
      <c r="Q73" s="25"/>
      <c r="R73" s="26"/>
      <c r="S73" s="26"/>
      <c r="T73" s="26"/>
      <c r="U73" s="25"/>
      <c r="V73" s="26"/>
      <c r="W73" s="26"/>
      <c r="X73" s="25"/>
      <c r="Y73" s="26"/>
      <c r="Z73" s="26"/>
      <c r="AA73" s="26"/>
      <c r="AB73" s="25"/>
      <c r="AC73" s="26"/>
      <c r="AD73" s="26"/>
      <c r="AE73" s="25"/>
      <c r="AF73" s="25"/>
      <c r="AG73" s="26"/>
      <c r="AH73" s="26"/>
      <c r="AI73" s="26"/>
      <c r="AJ73" s="25"/>
      <c r="AK73" s="26"/>
      <c r="AL73" s="26"/>
      <c r="AM73" s="41"/>
      <c r="AN73" s="41"/>
      <c r="AO73" s="41"/>
      <c r="AP73" s="41"/>
      <c r="AQ73" s="38">
        <f t="shared" si="19"/>
        <v>0</v>
      </c>
      <c r="AR73" s="3">
        <f t="shared" si="22"/>
        <v>68</v>
      </c>
      <c r="AS73" s="39">
        <f t="shared" si="17"/>
        <v>0</v>
      </c>
    </row>
    <row r="74" spans="1:45" ht="12.75" customHeight="1" x14ac:dyDescent="0.25">
      <c r="A74" s="32"/>
      <c r="B74" s="32"/>
      <c r="C74" s="32"/>
      <c r="D74" s="88"/>
      <c r="E74" s="88"/>
      <c r="F74" s="88"/>
      <c r="G74" s="89"/>
      <c r="H74" s="89"/>
      <c r="I74" s="32"/>
      <c r="J74" s="32"/>
      <c r="K74" s="32"/>
      <c r="X74" s="90"/>
      <c r="Y74" s="32"/>
      <c r="Z74" s="52"/>
      <c r="AA74" s="52"/>
      <c r="AB74" s="91"/>
      <c r="AC74" s="82"/>
      <c r="AD74" s="53"/>
      <c r="AE74" s="53"/>
      <c r="AF74" s="53"/>
      <c r="AG74" s="53"/>
      <c r="AH74" s="53"/>
      <c r="AI74" s="53"/>
      <c r="AJ74" s="53"/>
      <c r="AK74" s="82"/>
      <c r="AL74" s="66"/>
      <c r="AM74" s="53"/>
      <c r="AN74" s="53"/>
      <c r="AO74" s="53"/>
      <c r="AP74" s="53"/>
      <c r="AQ74" s="53"/>
      <c r="AR74" s="53"/>
      <c r="AS74" s="54"/>
    </row>
    <row r="75" spans="1:45" ht="24.75" customHeight="1" x14ac:dyDescent="0.2">
      <c r="A75" s="179" t="s">
        <v>24</v>
      </c>
      <c r="B75" s="179"/>
      <c r="C75" s="179"/>
      <c r="D75" s="179"/>
      <c r="E75" s="173" t="s">
        <v>40</v>
      </c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5"/>
      <c r="AQ75" s="126" t="s">
        <v>20</v>
      </c>
      <c r="AR75" s="126" t="s">
        <v>22</v>
      </c>
      <c r="AS75" s="133" t="s">
        <v>21</v>
      </c>
    </row>
    <row r="76" spans="1:45" ht="12.75" customHeight="1" x14ac:dyDescent="0.2">
      <c r="A76" s="108" t="s">
        <v>0</v>
      </c>
      <c r="B76" s="110"/>
      <c r="C76" s="106" t="s">
        <v>61</v>
      </c>
      <c r="D76" s="22" t="s">
        <v>18</v>
      </c>
      <c r="E76" s="117" t="s">
        <v>1</v>
      </c>
      <c r="F76" s="117"/>
      <c r="G76" s="117"/>
      <c r="H76" s="117"/>
      <c r="I76" s="117" t="s">
        <v>2</v>
      </c>
      <c r="J76" s="117"/>
      <c r="K76" s="117"/>
      <c r="L76" s="117"/>
      <c r="M76" s="117" t="s">
        <v>3</v>
      </c>
      <c r="N76" s="117"/>
      <c r="O76" s="117"/>
      <c r="P76" s="117"/>
      <c r="Q76" s="117" t="s">
        <v>4</v>
      </c>
      <c r="R76" s="117"/>
      <c r="S76" s="117"/>
      <c r="T76" s="117"/>
      <c r="U76" s="117" t="s">
        <v>5</v>
      </c>
      <c r="V76" s="117"/>
      <c r="W76" s="117"/>
      <c r="X76" s="117" t="s">
        <v>6</v>
      </c>
      <c r="Y76" s="117"/>
      <c r="Z76" s="117"/>
      <c r="AA76" s="117"/>
      <c r="AB76" s="117" t="s">
        <v>7</v>
      </c>
      <c r="AC76" s="117"/>
      <c r="AD76" s="117"/>
      <c r="AE76" s="117" t="s">
        <v>8</v>
      </c>
      <c r="AF76" s="117"/>
      <c r="AG76" s="117"/>
      <c r="AH76" s="117"/>
      <c r="AI76" s="117"/>
      <c r="AJ76" s="117" t="s">
        <v>9</v>
      </c>
      <c r="AK76" s="117"/>
      <c r="AL76" s="117"/>
      <c r="AM76" s="117" t="s">
        <v>10</v>
      </c>
      <c r="AN76" s="117"/>
      <c r="AO76" s="117"/>
      <c r="AP76" s="117"/>
      <c r="AQ76" s="126"/>
      <c r="AR76" s="126"/>
      <c r="AS76" s="133"/>
    </row>
    <row r="77" spans="1:45" ht="12.75" customHeight="1" x14ac:dyDescent="0.2">
      <c r="A77" s="111"/>
      <c r="B77" s="113"/>
      <c r="C77" s="167"/>
      <c r="D77" s="22" t="s">
        <v>19</v>
      </c>
      <c r="E77" s="5">
        <v>1</v>
      </c>
      <c r="F77" s="5">
        <v>2</v>
      </c>
      <c r="G77" s="5">
        <v>3</v>
      </c>
      <c r="H77" s="5">
        <v>4</v>
      </c>
      <c r="I77" s="5">
        <v>5</v>
      </c>
      <c r="J77" s="5">
        <v>6</v>
      </c>
      <c r="K77" s="5">
        <v>7</v>
      </c>
      <c r="L77" s="5">
        <v>8</v>
      </c>
      <c r="M77" s="5">
        <v>9</v>
      </c>
      <c r="N77" s="5">
        <v>10</v>
      </c>
      <c r="O77" s="5">
        <v>11</v>
      </c>
      <c r="P77" s="5">
        <v>12</v>
      </c>
      <c r="Q77" s="5">
        <v>13</v>
      </c>
      <c r="R77" s="5">
        <v>14</v>
      </c>
      <c r="S77" s="5">
        <v>15</v>
      </c>
      <c r="T77" s="5">
        <v>16</v>
      </c>
      <c r="U77" s="5">
        <v>17</v>
      </c>
      <c r="V77" s="5">
        <v>18</v>
      </c>
      <c r="W77" s="5">
        <v>19</v>
      </c>
      <c r="X77" s="5">
        <v>20</v>
      </c>
      <c r="Y77" s="5">
        <v>21</v>
      </c>
      <c r="Z77" s="5">
        <v>22</v>
      </c>
      <c r="AA77" s="5">
        <v>23</v>
      </c>
      <c r="AB77" s="5">
        <v>24</v>
      </c>
      <c r="AC77" s="5">
        <v>25</v>
      </c>
      <c r="AD77" s="5">
        <v>26</v>
      </c>
      <c r="AE77" s="5">
        <v>27</v>
      </c>
      <c r="AF77" s="5">
        <v>28</v>
      </c>
      <c r="AG77" s="5">
        <v>29</v>
      </c>
      <c r="AH77" s="5">
        <v>30</v>
      </c>
      <c r="AI77" s="5">
        <v>31</v>
      </c>
      <c r="AJ77" s="5">
        <v>32</v>
      </c>
      <c r="AK77" s="5">
        <v>33</v>
      </c>
      <c r="AL77" s="5">
        <v>34</v>
      </c>
      <c r="AM77" s="5">
        <v>35</v>
      </c>
      <c r="AN77" s="5">
        <v>36</v>
      </c>
      <c r="AO77" s="5">
        <v>37</v>
      </c>
      <c r="AP77" s="5">
        <v>38</v>
      </c>
      <c r="AQ77" s="126"/>
      <c r="AR77" s="126"/>
      <c r="AS77" s="133"/>
    </row>
    <row r="78" spans="1:45" ht="12.75" customHeight="1" x14ac:dyDescent="0.2">
      <c r="A78" s="105" t="s">
        <v>25</v>
      </c>
      <c r="B78" s="170" t="s">
        <v>13</v>
      </c>
      <c r="C78" s="86" t="s">
        <v>77</v>
      </c>
      <c r="D78" s="210"/>
      <c r="E78" s="217"/>
      <c r="F78" s="211"/>
      <c r="G78" s="211" t="s">
        <v>118</v>
      </c>
      <c r="H78" s="211"/>
      <c r="I78" s="211"/>
      <c r="J78" s="211"/>
      <c r="K78" s="211"/>
      <c r="L78" s="211" t="s">
        <v>118</v>
      </c>
      <c r="M78" s="211"/>
      <c r="N78" s="211"/>
      <c r="O78" s="211" t="s">
        <v>118</v>
      </c>
      <c r="P78" s="211"/>
      <c r="Q78" s="211"/>
      <c r="R78" s="211"/>
      <c r="S78" s="211"/>
      <c r="T78" s="211" t="s">
        <v>118</v>
      </c>
      <c r="U78" s="211"/>
      <c r="V78" s="211"/>
      <c r="W78" s="211"/>
      <c r="X78" s="211" t="s">
        <v>118</v>
      </c>
      <c r="Y78" s="211"/>
      <c r="Z78" s="211"/>
      <c r="AA78" s="211"/>
      <c r="AB78" s="211"/>
      <c r="AC78" s="211"/>
      <c r="AD78" s="211" t="s">
        <v>118</v>
      </c>
      <c r="AE78" s="211"/>
      <c r="AF78" s="211"/>
      <c r="AG78" s="211"/>
      <c r="AH78" s="218" t="s">
        <v>116</v>
      </c>
      <c r="AI78" s="211"/>
      <c r="AJ78" s="211"/>
      <c r="AK78" s="211"/>
      <c r="AL78" s="211" t="s">
        <v>118</v>
      </c>
      <c r="AM78" s="212"/>
      <c r="AN78" s="92"/>
      <c r="AO78" s="92"/>
      <c r="AP78" s="7"/>
      <c r="AQ78" s="38">
        <f>COUNTA(E78:AP78)</f>
        <v>8</v>
      </c>
      <c r="AR78" s="47">
        <f>34*5</f>
        <v>170</v>
      </c>
      <c r="AS78" s="8">
        <f t="shared" ref="AS78:AS97" si="23">AQ78/AR78</f>
        <v>4.7058823529411764E-2</v>
      </c>
    </row>
    <row r="79" spans="1:45" ht="12.75" customHeight="1" x14ac:dyDescent="0.2">
      <c r="A79" s="105"/>
      <c r="B79" s="171"/>
      <c r="C79" s="87" t="s">
        <v>78</v>
      </c>
      <c r="D79" s="210"/>
      <c r="E79" s="217"/>
      <c r="F79" s="211"/>
      <c r="G79" s="211" t="s">
        <v>118</v>
      </c>
      <c r="H79" s="211"/>
      <c r="I79" s="211"/>
      <c r="J79" s="211"/>
      <c r="K79" s="211"/>
      <c r="L79" s="211" t="s">
        <v>118</v>
      </c>
      <c r="M79" s="211"/>
      <c r="N79" s="211"/>
      <c r="O79" s="211" t="s">
        <v>118</v>
      </c>
      <c r="P79" s="211"/>
      <c r="Q79" s="211"/>
      <c r="R79" s="211"/>
      <c r="S79" s="211"/>
      <c r="T79" s="211" t="s">
        <v>118</v>
      </c>
      <c r="U79" s="211"/>
      <c r="V79" s="211"/>
      <c r="W79" s="211"/>
      <c r="X79" s="211" t="s">
        <v>118</v>
      </c>
      <c r="Y79" s="211"/>
      <c r="Z79" s="211"/>
      <c r="AA79" s="211"/>
      <c r="AB79" s="211"/>
      <c r="AC79" s="211"/>
      <c r="AD79" s="211" t="s">
        <v>118</v>
      </c>
      <c r="AE79" s="211"/>
      <c r="AF79" s="211"/>
      <c r="AG79" s="211"/>
      <c r="AH79" s="218" t="s">
        <v>116</v>
      </c>
      <c r="AI79" s="211"/>
      <c r="AJ79" s="211"/>
      <c r="AK79" s="211"/>
      <c r="AL79" s="211" t="s">
        <v>118</v>
      </c>
      <c r="AM79" s="212"/>
      <c r="AN79" s="92"/>
      <c r="AO79" s="92"/>
      <c r="AP79" s="7"/>
      <c r="AQ79" s="38">
        <f t="shared" ref="AQ79:AQ97" si="24">COUNTA(E79:AP79)</f>
        <v>8</v>
      </c>
      <c r="AR79" s="47">
        <f t="shared" ref="AR79" si="25">34*5</f>
        <v>170</v>
      </c>
      <c r="AS79" s="8">
        <f t="shared" si="23"/>
        <v>4.7058823529411764E-2</v>
      </c>
    </row>
    <row r="80" spans="1:45" s="6" customFormat="1" ht="11.25" customHeight="1" x14ac:dyDescent="0.2">
      <c r="A80" s="105"/>
      <c r="B80" s="170" t="s">
        <v>11</v>
      </c>
      <c r="C80" s="86" t="s">
        <v>77</v>
      </c>
      <c r="D80" s="210"/>
      <c r="E80" s="217"/>
      <c r="F80" s="211"/>
      <c r="G80" s="211"/>
      <c r="H80" s="211" t="s">
        <v>118</v>
      </c>
      <c r="I80" s="211"/>
      <c r="J80" s="211"/>
      <c r="K80" s="211"/>
      <c r="L80" s="211" t="s">
        <v>118</v>
      </c>
      <c r="M80" s="211"/>
      <c r="N80" s="211"/>
      <c r="O80" s="211"/>
      <c r="P80" s="211"/>
      <c r="Q80" s="211" t="s">
        <v>118</v>
      </c>
      <c r="R80" s="211"/>
      <c r="S80" s="211"/>
      <c r="T80" s="211" t="s">
        <v>118</v>
      </c>
      <c r="U80" s="211"/>
      <c r="V80" s="211"/>
      <c r="W80" s="211"/>
      <c r="X80" s="211" t="s">
        <v>118</v>
      </c>
      <c r="Y80" s="211"/>
      <c r="Z80" s="211" t="s">
        <v>118</v>
      </c>
      <c r="AA80" s="211"/>
      <c r="AB80" s="211"/>
      <c r="AC80" s="211"/>
      <c r="AD80" s="211" t="s">
        <v>118</v>
      </c>
      <c r="AE80" s="211"/>
      <c r="AF80" s="211"/>
      <c r="AG80" s="211"/>
      <c r="AH80" s="218" t="s">
        <v>116</v>
      </c>
      <c r="AI80" s="226"/>
      <c r="AJ80" s="211"/>
      <c r="AK80" s="211"/>
      <c r="AL80" s="211" t="s">
        <v>118</v>
      </c>
      <c r="AM80" s="212"/>
      <c r="AN80" s="92"/>
      <c r="AO80" s="92"/>
      <c r="AP80" s="7"/>
      <c r="AQ80" s="38">
        <f t="shared" si="24"/>
        <v>9</v>
      </c>
      <c r="AR80" s="47">
        <v>136</v>
      </c>
      <c r="AS80" s="8">
        <f t="shared" si="23"/>
        <v>6.6176470588235295E-2</v>
      </c>
    </row>
    <row r="81" spans="1:45" ht="12.75" customHeight="1" x14ac:dyDescent="0.2">
      <c r="A81" s="105"/>
      <c r="B81" s="171"/>
      <c r="C81" s="87" t="s">
        <v>78</v>
      </c>
      <c r="D81" s="210"/>
      <c r="E81" s="217"/>
      <c r="F81" s="211"/>
      <c r="G81" s="211"/>
      <c r="H81" s="211" t="s">
        <v>118</v>
      </c>
      <c r="I81" s="211"/>
      <c r="J81" s="211"/>
      <c r="K81" s="211"/>
      <c r="L81" s="211" t="s">
        <v>118</v>
      </c>
      <c r="M81" s="211"/>
      <c r="N81" s="211"/>
      <c r="O81" s="211"/>
      <c r="P81" s="211"/>
      <c r="Q81" s="211" t="s">
        <v>118</v>
      </c>
      <c r="R81" s="211"/>
      <c r="S81" s="211"/>
      <c r="T81" s="211" t="s">
        <v>118</v>
      </c>
      <c r="U81" s="211"/>
      <c r="V81" s="211"/>
      <c r="W81" s="211"/>
      <c r="X81" s="211" t="s">
        <v>118</v>
      </c>
      <c r="Y81" s="211"/>
      <c r="Z81" s="211" t="s">
        <v>118</v>
      </c>
      <c r="AA81" s="211"/>
      <c r="AB81" s="211"/>
      <c r="AC81" s="211"/>
      <c r="AD81" s="211" t="s">
        <v>118</v>
      </c>
      <c r="AE81" s="211"/>
      <c r="AF81" s="211"/>
      <c r="AG81" s="211"/>
      <c r="AH81" s="218" t="s">
        <v>116</v>
      </c>
      <c r="AI81" s="226"/>
      <c r="AJ81" s="211"/>
      <c r="AK81" s="211"/>
      <c r="AL81" s="211" t="s">
        <v>118</v>
      </c>
      <c r="AM81" s="212"/>
      <c r="AN81" s="92"/>
      <c r="AO81" s="92"/>
      <c r="AP81" s="7"/>
      <c r="AQ81" s="38">
        <f t="shared" si="24"/>
        <v>9</v>
      </c>
      <c r="AR81" s="47">
        <v>136</v>
      </c>
      <c r="AS81" s="8">
        <f t="shared" si="23"/>
        <v>6.6176470588235295E-2</v>
      </c>
    </row>
    <row r="82" spans="1:45" ht="12.75" customHeight="1" x14ac:dyDescent="0.2">
      <c r="A82" s="105"/>
      <c r="B82" s="170" t="s">
        <v>16</v>
      </c>
      <c r="C82" s="86" t="s">
        <v>77</v>
      </c>
      <c r="D82" s="213"/>
      <c r="E82" s="217"/>
      <c r="F82" s="211"/>
      <c r="G82" s="211"/>
      <c r="H82" s="211"/>
      <c r="I82" s="211"/>
      <c r="J82" s="211" t="s">
        <v>118</v>
      </c>
      <c r="K82" s="211"/>
      <c r="L82" s="211"/>
      <c r="M82" s="211"/>
      <c r="N82" s="211"/>
      <c r="O82" s="211"/>
      <c r="P82" s="211" t="s">
        <v>118</v>
      </c>
      <c r="Q82" s="211"/>
      <c r="R82" s="211"/>
      <c r="S82" s="211" t="s">
        <v>118</v>
      </c>
      <c r="T82" s="211"/>
      <c r="U82" s="211"/>
      <c r="V82" s="211"/>
      <c r="W82" s="211"/>
      <c r="X82" s="211"/>
      <c r="Y82" s="211"/>
      <c r="Z82" s="211" t="s">
        <v>118</v>
      </c>
      <c r="AA82" s="211"/>
      <c r="AB82" s="211"/>
      <c r="AC82" s="211" t="s">
        <v>118</v>
      </c>
      <c r="AD82" s="211"/>
      <c r="AE82" s="211"/>
      <c r="AF82" s="211"/>
      <c r="AG82" s="211"/>
      <c r="AH82" s="211" t="s">
        <v>118</v>
      </c>
      <c r="AI82" s="218" t="s">
        <v>129</v>
      </c>
      <c r="AJ82" s="211"/>
      <c r="AK82" s="211" t="s">
        <v>118</v>
      </c>
      <c r="AL82" s="211"/>
      <c r="AM82" s="212"/>
      <c r="AN82" s="92"/>
      <c r="AO82" s="92"/>
      <c r="AP82" s="7"/>
      <c r="AQ82" s="38">
        <f t="shared" si="24"/>
        <v>8</v>
      </c>
      <c r="AR82" s="47">
        <f t="shared" ref="AR81:AR83" si="26">34*4</f>
        <v>136</v>
      </c>
      <c r="AS82" s="8">
        <f t="shared" si="23"/>
        <v>5.8823529411764705E-2</v>
      </c>
    </row>
    <row r="83" spans="1:45" ht="12.75" customHeight="1" x14ac:dyDescent="0.2">
      <c r="A83" s="105"/>
      <c r="B83" s="171"/>
      <c r="C83" s="87" t="s">
        <v>78</v>
      </c>
      <c r="D83" s="213"/>
      <c r="E83" s="217"/>
      <c r="F83" s="211"/>
      <c r="G83" s="211"/>
      <c r="H83" s="211"/>
      <c r="I83" s="211"/>
      <c r="J83" s="211" t="s">
        <v>118</v>
      </c>
      <c r="K83" s="211"/>
      <c r="L83" s="211"/>
      <c r="M83" s="211"/>
      <c r="N83" s="211"/>
      <c r="O83" s="211"/>
      <c r="P83" s="211" t="s">
        <v>118</v>
      </c>
      <c r="Q83" s="211"/>
      <c r="R83" s="211"/>
      <c r="S83" s="211" t="s">
        <v>118</v>
      </c>
      <c r="T83" s="211"/>
      <c r="U83" s="211"/>
      <c r="V83" s="211"/>
      <c r="W83" s="211"/>
      <c r="X83" s="211"/>
      <c r="Y83" s="211"/>
      <c r="Z83" s="211" t="s">
        <v>118</v>
      </c>
      <c r="AA83" s="211"/>
      <c r="AB83" s="211"/>
      <c r="AC83" s="211" t="s">
        <v>118</v>
      </c>
      <c r="AD83" s="211"/>
      <c r="AE83" s="211"/>
      <c r="AF83" s="211"/>
      <c r="AG83" s="211"/>
      <c r="AH83" s="211" t="s">
        <v>118</v>
      </c>
      <c r="AI83" s="218" t="s">
        <v>129</v>
      </c>
      <c r="AJ83" s="211"/>
      <c r="AK83" s="211" t="s">
        <v>118</v>
      </c>
      <c r="AL83" s="211"/>
      <c r="AM83" s="212"/>
      <c r="AN83" s="92"/>
      <c r="AO83" s="92"/>
      <c r="AP83" s="7"/>
      <c r="AQ83" s="38">
        <f t="shared" si="24"/>
        <v>8</v>
      </c>
      <c r="AR83" s="47">
        <f t="shared" si="26"/>
        <v>136</v>
      </c>
      <c r="AS83" s="8">
        <f t="shared" si="23"/>
        <v>5.8823529411764705E-2</v>
      </c>
    </row>
    <row r="84" spans="1:45" x14ac:dyDescent="0.2">
      <c r="A84" s="105"/>
      <c r="B84" s="172" t="s">
        <v>17</v>
      </c>
      <c r="C84" s="86" t="s">
        <v>77</v>
      </c>
      <c r="D84" s="210"/>
      <c r="E84" s="217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 t="s">
        <v>118</v>
      </c>
      <c r="R84" s="211"/>
      <c r="S84" s="211"/>
      <c r="T84" s="211"/>
      <c r="U84" s="211" t="s">
        <v>118</v>
      </c>
      <c r="V84" s="211"/>
      <c r="W84" s="211"/>
      <c r="X84" s="211"/>
      <c r="Y84" s="211" t="s">
        <v>118</v>
      </c>
      <c r="Z84" s="211"/>
      <c r="AA84" s="211"/>
      <c r="AB84" s="211"/>
      <c r="AC84" s="211" t="s">
        <v>118</v>
      </c>
      <c r="AD84" s="211"/>
      <c r="AE84" s="211"/>
      <c r="AF84" s="211"/>
      <c r="AG84" s="211"/>
      <c r="AH84" s="226"/>
      <c r="AI84" s="222" t="s">
        <v>129</v>
      </c>
      <c r="AJ84" s="212"/>
      <c r="AK84" s="211" t="s">
        <v>118</v>
      </c>
      <c r="AL84" s="211"/>
      <c r="AM84" s="212"/>
      <c r="AN84" s="92"/>
      <c r="AO84" s="92"/>
      <c r="AP84" s="7"/>
      <c r="AQ84" s="38">
        <f t="shared" si="24"/>
        <v>6</v>
      </c>
      <c r="AR84" s="47">
        <f>34*2</f>
        <v>68</v>
      </c>
      <c r="AS84" s="8">
        <f t="shared" si="23"/>
        <v>8.8235294117647065E-2</v>
      </c>
    </row>
    <row r="85" spans="1:45" x14ac:dyDescent="0.2">
      <c r="A85" s="105"/>
      <c r="B85" s="172"/>
      <c r="C85" s="87" t="s">
        <v>78</v>
      </c>
      <c r="D85" s="210"/>
      <c r="E85" s="217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 t="s">
        <v>118</v>
      </c>
      <c r="R85" s="211"/>
      <c r="S85" s="211"/>
      <c r="T85" s="211"/>
      <c r="U85" s="211" t="s">
        <v>118</v>
      </c>
      <c r="V85" s="211"/>
      <c r="W85" s="211"/>
      <c r="X85" s="211"/>
      <c r="Y85" s="211" t="s">
        <v>118</v>
      </c>
      <c r="Z85" s="211"/>
      <c r="AA85" s="211"/>
      <c r="AB85" s="211"/>
      <c r="AC85" s="211" t="s">
        <v>118</v>
      </c>
      <c r="AD85" s="211"/>
      <c r="AE85" s="211"/>
      <c r="AF85" s="211"/>
      <c r="AG85" s="211"/>
      <c r="AH85" s="226"/>
      <c r="AI85" s="222" t="s">
        <v>129</v>
      </c>
      <c r="AJ85" s="212"/>
      <c r="AK85" s="211" t="s">
        <v>118</v>
      </c>
      <c r="AL85" s="211"/>
      <c r="AM85" s="212"/>
      <c r="AN85" s="92"/>
      <c r="AO85" s="92"/>
      <c r="AP85" s="7"/>
      <c r="AQ85" s="38">
        <f t="shared" si="24"/>
        <v>6</v>
      </c>
      <c r="AR85" s="47">
        <f t="shared" ref="AR85:AR86" si="27">34*2</f>
        <v>68</v>
      </c>
      <c r="AS85" s="8">
        <f t="shared" si="23"/>
        <v>8.8235294117647065E-2</v>
      </c>
    </row>
    <row r="86" spans="1:45" ht="12.75" customHeight="1" x14ac:dyDescent="0.2">
      <c r="A86" s="105"/>
      <c r="B86" s="172" t="s">
        <v>121</v>
      </c>
      <c r="C86" s="86" t="s">
        <v>77</v>
      </c>
      <c r="D86" s="213"/>
      <c r="E86" s="217"/>
      <c r="F86" s="211"/>
      <c r="G86" s="211"/>
      <c r="H86" s="211"/>
      <c r="I86" s="211"/>
      <c r="J86" s="211" t="s">
        <v>118</v>
      </c>
      <c r="K86" s="211"/>
      <c r="L86" s="211"/>
      <c r="M86" s="211"/>
      <c r="N86" s="211"/>
      <c r="O86" s="211"/>
      <c r="P86" s="211"/>
      <c r="Q86" s="211"/>
      <c r="R86" s="211" t="s">
        <v>118</v>
      </c>
      <c r="S86" s="211"/>
      <c r="T86" s="211"/>
      <c r="U86" s="211"/>
      <c r="V86" s="211"/>
      <c r="W86" s="211"/>
      <c r="X86" s="211"/>
      <c r="Y86" s="211"/>
      <c r="Z86" s="211"/>
      <c r="AA86" s="211" t="s">
        <v>118</v>
      </c>
      <c r="AB86" s="211"/>
      <c r="AC86" s="211"/>
      <c r="AD86" s="211"/>
      <c r="AE86" s="211" t="s">
        <v>118</v>
      </c>
      <c r="AF86" s="211"/>
      <c r="AG86" s="226"/>
      <c r="AH86" s="211"/>
      <c r="AI86" s="226" t="s">
        <v>118</v>
      </c>
      <c r="AJ86" s="212"/>
      <c r="AK86" s="211"/>
      <c r="AL86" s="211"/>
      <c r="AM86" s="212"/>
      <c r="AN86" s="92"/>
      <c r="AO86" s="92"/>
      <c r="AP86" s="7"/>
      <c r="AQ86" s="38">
        <f t="shared" si="24"/>
        <v>5</v>
      </c>
      <c r="AR86" s="47">
        <f t="shared" si="27"/>
        <v>68</v>
      </c>
      <c r="AS86" s="8">
        <f t="shared" si="23"/>
        <v>7.3529411764705885E-2</v>
      </c>
    </row>
    <row r="87" spans="1:45" x14ac:dyDescent="0.2">
      <c r="A87" s="105"/>
      <c r="B87" s="172"/>
      <c r="C87" s="87" t="s">
        <v>78</v>
      </c>
      <c r="D87" s="213"/>
      <c r="E87" s="217"/>
      <c r="F87" s="211"/>
      <c r="G87" s="211"/>
      <c r="H87" s="211"/>
      <c r="I87" s="211"/>
      <c r="J87" s="211" t="s">
        <v>118</v>
      </c>
      <c r="K87" s="211"/>
      <c r="L87" s="211"/>
      <c r="M87" s="211"/>
      <c r="N87" s="211"/>
      <c r="O87" s="211"/>
      <c r="P87" s="211"/>
      <c r="Q87" s="211"/>
      <c r="R87" s="211" t="s">
        <v>118</v>
      </c>
      <c r="S87" s="211"/>
      <c r="T87" s="211"/>
      <c r="U87" s="211"/>
      <c r="V87" s="211"/>
      <c r="W87" s="211"/>
      <c r="X87" s="211"/>
      <c r="Y87" s="211"/>
      <c r="Z87" s="211"/>
      <c r="AA87" s="211" t="s">
        <v>118</v>
      </c>
      <c r="AB87" s="211"/>
      <c r="AC87" s="211"/>
      <c r="AD87" s="211"/>
      <c r="AE87" s="211" t="s">
        <v>118</v>
      </c>
      <c r="AF87" s="211"/>
      <c r="AG87" s="226"/>
      <c r="AH87" s="211"/>
      <c r="AI87" s="226" t="s">
        <v>118</v>
      </c>
      <c r="AJ87" s="212"/>
      <c r="AK87" s="211"/>
      <c r="AL87" s="211"/>
      <c r="AM87" s="212"/>
      <c r="AN87" s="92"/>
      <c r="AO87" s="92"/>
      <c r="AP87" s="7"/>
      <c r="AQ87" s="38">
        <f t="shared" si="24"/>
        <v>5</v>
      </c>
      <c r="AR87" s="47">
        <f>34*2</f>
        <v>68</v>
      </c>
      <c r="AS87" s="8">
        <f t="shared" si="23"/>
        <v>7.3529411764705885E-2</v>
      </c>
    </row>
    <row r="88" spans="1:45" ht="12.75" customHeight="1" x14ac:dyDescent="0.2">
      <c r="A88" s="105"/>
      <c r="B88" s="172" t="s">
        <v>134</v>
      </c>
      <c r="C88" s="86" t="s">
        <v>77</v>
      </c>
      <c r="D88" s="210"/>
      <c r="E88" s="217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5"/>
      <c r="AK88" s="211"/>
      <c r="AL88" s="211"/>
      <c r="AM88" s="212"/>
      <c r="AN88" s="92"/>
      <c r="AO88" s="92"/>
      <c r="AP88" s="7"/>
      <c r="AQ88" s="38">
        <f t="shared" si="24"/>
        <v>0</v>
      </c>
      <c r="AR88" s="3">
        <f>34*1</f>
        <v>34</v>
      </c>
      <c r="AS88" s="8">
        <f t="shared" si="23"/>
        <v>0</v>
      </c>
    </row>
    <row r="89" spans="1:45" ht="12.75" customHeight="1" x14ac:dyDescent="0.2">
      <c r="A89" s="105"/>
      <c r="B89" s="172"/>
      <c r="C89" s="87" t="s">
        <v>78</v>
      </c>
      <c r="D89" s="50"/>
      <c r="E89" s="4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41"/>
      <c r="AK89" s="26"/>
      <c r="AL89" s="26"/>
      <c r="AM89" s="42"/>
      <c r="AN89" s="7"/>
      <c r="AO89" s="7"/>
      <c r="AP89" s="7"/>
      <c r="AQ89" s="38">
        <f t="shared" si="24"/>
        <v>0</v>
      </c>
      <c r="AR89" s="3">
        <f t="shared" ref="AR89:AR95" si="28">34*1</f>
        <v>34</v>
      </c>
      <c r="AS89" s="8">
        <f t="shared" si="23"/>
        <v>0</v>
      </c>
    </row>
    <row r="90" spans="1:45" x14ac:dyDescent="0.2">
      <c r="A90" s="105"/>
      <c r="B90" s="172" t="s">
        <v>53</v>
      </c>
      <c r="C90" s="86" t="s">
        <v>77</v>
      </c>
      <c r="D90" s="55"/>
      <c r="E90" s="4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41"/>
      <c r="AJ90" s="26"/>
      <c r="AK90" s="26"/>
      <c r="AL90" s="26"/>
      <c r="AM90" s="42"/>
      <c r="AN90" s="7"/>
      <c r="AO90" s="7"/>
      <c r="AP90" s="7"/>
      <c r="AQ90" s="38">
        <f t="shared" si="24"/>
        <v>0</v>
      </c>
      <c r="AR90" s="3">
        <f t="shared" si="28"/>
        <v>34</v>
      </c>
      <c r="AS90" s="8">
        <f t="shared" si="23"/>
        <v>0</v>
      </c>
    </row>
    <row r="91" spans="1:45" ht="13.5" customHeight="1" x14ac:dyDescent="0.2">
      <c r="A91" s="105"/>
      <c r="B91" s="172"/>
      <c r="C91" s="87" t="s">
        <v>78</v>
      </c>
      <c r="D91" s="55"/>
      <c r="E91" s="4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41"/>
      <c r="AJ91" s="26"/>
      <c r="AK91" s="26"/>
      <c r="AL91" s="26"/>
      <c r="AM91" s="42"/>
      <c r="AN91" s="7"/>
      <c r="AO91" s="7"/>
      <c r="AP91" s="7"/>
      <c r="AQ91" s="38">
        <f t="shared" si="24"/>
        <v>0</v>
      </c>
      <c r="AR91" s="3">
        <f t="shared" si="28"/>
        <v>34</v>
      </c>
      <c r="AS91" s="8">
        <f t="shared" si="23"/>
        <v>0</v>
      </c>
    </row>
    <row r="92" spans="1:45" ht="12.75" customHeight="1" x14ac:dyDescent="0.2">
      <c r="A92" s="105"/>
      <c r="B92" s="170" t="s">
        <v>54</v>
      </c>
      <c r="C92" s="86" t="s">
        <v>77</v>
      </c>
      <c r="D92" s="55"/>
      <c r="E92" s="4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41"/>
      <c r="AJ92" s="41"/>
      <c r="AK92" s="26"/>
      <c r="AL92" s="26"/>
      <c r="AM92" s="42"/>
      <c r="AN92" s="7"/>
      <c r="AO92" s="7"/>
      <c r="AP92" s="7"/>
      <c r="AQ92" s="38">
        <f t="shared" si="24"/>
        <v>0</v>
      </c>
      <c r="AR92" s="3">
        <f t="shared" si="28"/>
        <v>34</v>
      </c>
      <c r="AS92" s="8">
        <f t="shared" si="23"/>
        <v>0</v>
      </c>
    </row>
    <row r="93" spans="1:45" ht="13.5" customHeight="1" x14ac:dyDescent="0.2">
      <c r="A93" s="105"/>
      <c r="B93" s="171"/>
      <c r="C93" s="87" t="s">
        <v>78</v>
      </c>
      <c r="D93" s="55"/>
      <c r="E93" s="4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41"/>
      <c r="AJ93" s="41"/>
      <c r="AK93" s="26"/>
      <c r="AL93" s="26"/>
      <c r="AM93" s="42"/>
      <c r="AN93" s="7"/>
      <c r="AO93" s="7"/>
      <c r="AP93" s="7"/>
      <c r="AQ93" s="38">
        <f t="shared" si="24"/>
        <v>0</v>
      </c>
      <c r="AR93" s="3">
        <f t="shared" si="28"/>
        <v>34</v>
      </c>
      <c r="AS93" s="8">
        <f t="shared" si="23"/>
        <v>0</v>
      </c>
    </row>
    <row r="94" spans="1:45" ht="14.25" customHeight="1" x14ac:dyDescent="0.2">
      <c r="A94" s="105"/>
      <c r="B94" s="170" t="s">
        <v>139</v>
      </c>
      <c r="C94" s="86" t="s">
        <v>77</v>
      </c>
      <c r="D94" s="55"/>
      <c r="E94" s="4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41"/>
      <c r="AJ94" s="26"/>
      <c r="AK94" s="26"/>
      <c r="AL94" s="25"/>
      <c r="AM94" s="42"/>
      <c r="AN94" s="7"/>
      <c r="AO94" s="7"/>
      <c r="AP94" s="7"/>
      <c r="AQ94" s="38">
        <f t="shared" si="24"/>
        <v>0</v>
      </c>
      <c r="AR94" s="3">
        <f t="shared" si="28"/>
        <v>34</v>
      </c>
      <c r="AS94" s="8">
        <f t="shared" si="23"/>
        <v>0</v>
      </c>
    </row>
    <row r="95" spans="1:45" ht="12.75" customHeight="1" x14ac:dyDescent="0.2">
      <c r="A95" s="105"/>
      <c r="B95" s="171"/>
      <c r="C95" s="87" t="s">
        <v>78</v>
      </c>
      <c r="D95" s="55"/>
      <c r="E95" s="4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41"/>
      <c r="AJ95" s="26"/>
      <c r="AK95" s="26"/>
      <c r="AL95" s="25"/>
      <c r="AM95" s="42"/>
      <c r="AN95" s="7"/>
      <c r="AO95" s="7"/>
      <c r="AP95" s="7"/>
      <c r="AQ95" s="38">
        <f t="shared" si="24"/>
        <v>0</v>
      </c>
      <c r="AR95" s="3">
        <f t="shared" si="28"/>
        <v>34</v>
      </c>
      <c r="AS95" s="8">
        <f t="shared" si="23"/>
        <v>0</v>
      </c>
    </row>
    <row r="96" spans="1:45" ht="12.75" customHeight="1" x14ac:dyDescent="0.2">
      <c r="A96" s="105"/>
      <c r="B96" s="172" t="s">
        <v>71</v>
      </c>
      <c r="C96" s="86" t="s">
        <v>77</v>
      </c>
      <c r="D96" s="50"/>
      <c r="E96" s="4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41"/>
      <c r="AI96" s="41"/>
      <c r="AJ96" s="41"/>
      <c r="AK96" s="41"/>
      <c r="AL96" s="26"/>
      <c r="AM96" s="42"/>
      <c r="AN96" s="7"/>
      <c r="AO96" s="7"/>
      <c r="AP96" s="7"/>
      <c r="AQ96" s="38">
        <f t="shared" si="24"/>
        <v>0</v>
      </c>
      <c r="AR96" s="47">
        <f t="shared" ref="AR96:AR97" si="29">34*2</f>
        <v>68</v>
      </c>
      <c r="AS96" s="8">
        <f t="shared" si="23"/>
        <v>0</v>
      </c>
    </row>
    <row r="97" spans="1:45" ht="12.75" customHeight="1" x14ac:dyDescent="0.2">
      <c r="A97" s="105"/>
      <c r="B97" s="172"/>
      <c r="C97" s="87" t="s">
        <v>78</v>
      </c>
      <c r="D97" s="50"/>
      <c r="E97" s="4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41"/>
      <c r="AI97" s="41"/>
      <c r="AJ97" s="41"/>
      <c r="AK97" s="41"/>
      <c r="AL97" s="26"/>
      <c r="AM97" s="42"/>
      <c r="AN97" s="7"/>
      <c r="AO97" s="7"/>
      <c r="AP97" s="7"/>
      <c r="AQ97" s="38">
        <f t="shared" si="24"/>
        <v>0</v>
      </c>
      <c r="AR97" s="47">
        <f t="shared" si="29"/>
        <v>68</v>
      </c>
      <c r="AS97" s="8">
        <f t="shared" si="23"/>
        <v>0</v>
      </c>
    </row>
    <row r="98" spans="1:45" ht="12.75" customHeight="1" x14ac:dyDescent="0.25">
      <c r="A98" s="32"/>
      <c r="B98" s="32"/>
      <c r="C98" s="32"/>
      <c r="D98" s="88"/>
      <c r="E98" s="88"/>
      <c r="F98" s="88"/>
      <c r="G98" s="89"/>
      <c r="H98" s="89"/>
      <c r="I98" s="32"/>
      <c r="J98" s="32"/>
      <c r="K98" s="32"/>
      <c r="X98" s="90"/>
      <c r="Y98" s="32"/>
      <c r="Z98" s="52"/>
      <c r="AA98" s="52"/>
      <c r="AB98" s="91"/>
      <c r="AC98" s="82"/>
      <c r="AD98" s="53"/>
      <c r="AE98" s="53"/>
      <c r="AF98" s="53"/>
      <c r="AG98" s="53"/>
      <c r="AH98" s="53"/>
      <c r="AI98" s="53"/>
      <c r="AJ98" s="53"/>
      <c r="AK98" s="82"/>
      <c r="AL98" s="66"/>
      <c r="AM98" s="53"/>
      <c r="AN98" s="53"/>
      <c r="AO98" s="53"/>
      <c r="AP98" s="53"/>
      <c r="AQ98" s="53"/>
      <c r="AR98" s="53"/>
      <c r="AS98" s="54"/>
    </row>
    <row r="99" spans="1:45" ht="12.75" customHeight="1" x14ac:dyDescent="0.2">
      <c r="A99" s="62"/>
      <c r="B99" s="63"/>
      <c r="C99" s="63"/>
      <c r="D99" s="63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2"/>
      <c r="AN99" s="62"/>
      <c r="AO99" s="62"/>
      <c r="AP99" s="62"/>
      <c r="AQ99" s="62"/>
      <c r="AR99" s="62"/>
      <c r="AS99" s="62"/>
    </row>
    <row r="100" spans="1:45" ht="13.5" customHeight="1" x14ac:dyDescent="0.2">
      <c r="A100" s="62"/>
      <c r="B100" s="63"/>
      <c r="C100" s="63"/>
      <c r="D100" s="63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2"/>
      <c r="AN100" s="62"/>
      <c r="AO100" s="62"/>
      <c r="AP100" s="62"/>
      <c r="AQ100" s="62"/>
      <c r="AR100" s="62"/>
      <c r="AS100" s="62"/>
    </row>
    <row r="101" spans="1:45" ht="13.5" customHeight="1" x14ac:dyDescent="0.2">
      <c r="A101" s="114" t="s">
        <v>26</v>
      </c>
      <c r="B101" s="115"/>
      <c r="C101" s="115"/>
      <c r="D101" s="116"/>
      <c r="E101" s="125" t="s">
        <v>40</v>
      </c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6" t="s">
        <v>20</v>
      </c>
      <c r="AR101" s="126" t="s">
        <v>22</v>
      </c>
      <c r="AS101" s="133" t="s">
        <v>21</v>
      </c>
    </row>
    <row r="102" spans="1:45" ht="12.75" customHeight="1" x14ac:dyDescent="0.2">
      <c r="A102" s="108" t="s">
        <v>0</v>
      </c>
      <c r="B102" s="109"/>
      <c r="C102" s="110"/>
      <c r="D102" s="22" t="s">
        <v>18</v>
      </c>
      <c r="E102" s="117" t="s">
        <v>1</v>
      </c>
      <c r="F102" s="117"/>
      <c r="G102" s="117"/>
      <c r="H102" s="117"/>
      <c r="I102" s="117" t="s">
        <v>2</v>
      </c>
      <c r="J102" s="117"/>
      <c r="K102" s="117"/>
      <c r="L102" s="117"/>
      <c r="M102" s="117" t="s">
        <v>3</v>
      </c>
      <c r="N102" s="117"/>
      <c r="O102" s="117"/>
      <c r="P102" s="117"/>
      <c r="Q102" s="117" t="s">
        <v>4</v>
      </c>
      <c r="R102" s="117"/>
      <c r="S102" s="117"/>
      <c r="T102" s="117"/>
      <c r="U102" s="117" t="s">
        <v>5</v>
      </c>
      <c r="V102" s="117"/>
      <c r="W102" s="117"/>
      <c r="X102" s="117" t="s">
        <v>6</v>
      </c>
      <c r="Y102" s="117"/>
      <c r="Z102" s="117"/>
      <c r="AA102" s="117"/>
      <c r="AB102" s="117" t="s">
        <v>7</v>
      </c>
      <c r="AC102" s="117"/>
      <c r="AD102" s="117"/>
      <c r="AE102" s="117" t="s">
        <v>8</v>
      </c>
      <c r="AF102" s="117"/>
      <c r="AG102" s="117"/>
      <c r="AH102" s="117"/>
      <c r="AI102" s="117"/>
      <c r="AJ102" s="117" t="s">
        <v>9</v>
      </c>
      <c r="AK102" s="117"/>
      <c r="AL102" s="117"/>
      <c r="AM102" s="117" t="s">
        <v>10</v>
      </c>
      <c r="AN102" s="117"/>
      <c r="AO102" s="117"/>
      <c r="AP102" s="117"/>
      <c r="AQ102" s="126"/>
      <c r="AR102" s="126"/>
      <c r="AS102" s="133"/>
    </row>
    <row r="103" spans="1:45" ht="12.75" customHeight="1" x14ac:dyDescent="0.2">
      <c r="A103" s="111"/>
      <c r="B103" s="112"/>
      <c r="C103" s="113"/>
      <c r="D103" s="22" t="s">
        <v>19</v>
      </c>
      <c r="E103" s="5">
        <v>1</v>
      </c>
      <c r="F103" s="5">
        <v>2</v>
      </c>
      <c r="G103" s="5">
        <v>3</v>
      </c>
      <c r="H103" s="5">
        <v>4</v>
      </c>
      <c r="I103" s="5">
        <v>5</v>
      </c>
      <c r="J103" s="5">
        <v>6</v>
      </c>
      <c r="K103" s="5">
        <v>7</v>
      </c>
      <c r="L103" s="5">
        <v>8</v>
      </c>
      <c r="M103" s="5">
        <v>9</v>
      </c>
      <c r="N103" s="5">
        <v>10</v>
      </c>
      <c r="O103" s="5">
        <v>11</v>
      </c>
      <c r="P103" s="5">
        <v>12</v>
      </c>
      <c r="Q103" s="5">
        <v>13</v>
      </c>
      <c r="R103" s="5">
        <v>14</v>
      </c>
      <c r="S103" s="5">
        <v>15</v>
      </c>
      <c r="T103" s="5">
        <v>16</v>
      </c>
      <c r="U103" s="5">
        <v>17</v>
      </c>
      <c r="V103" s="5">
        <v>18</v>
      </c>
      <c r="W103" s="5">
        <v>19</v>
      </c>
      <c r="X103" s="5">
        <v>20</v>
      </c>
      <c r="Y103" s="5">
        <v>21</v>
      </c>
      <c r="Z103" s="5">
        <v>22</v>
      </c>
      <c r="AA103" s="5">
        <v>23</v>
      </c>
      <c r="AB103" s="5">
        <v>24</v>
      </c>
      <c r="AC103" s="5">
        <v>25</v>
      </c>
      <c r="AD103" s="5">
        <v>26</v>
      </c>
      <c r="AE103" s="5">
        <v>27</v>
      </c>
      <c r="AF103" s="5">
        <v>28</v>
      </c>
      <c r="AG103" s="5">
        <v>29</v>
      </c>
      <c r="AH103" s="5">
        <v>30</v>
      </c>
      <c r="AI103" s="5">
        <v>31</v>
      </c>
      <c r="AJ103" s="5">
        <v>32</v>
      </c>
      <c r="AK103" s="5">
        <v>33</v>
      </c>
      <c r="AL103" s="5">
        <v>34</v>
      </c>
      <c r="AM103" s="5">
        <v>35</v>
      </c>
      <c r="AN103" s="5">
        <v>36</v>
      </c>
      <c r="AO103" s="5">
        <v>37</v>
      </c>
      <c r="AP103" s="5">
        <v>38</v>
      </c>
      <c r="AQ103" s="126"/>
      <c r="AR103" s="126"/>
      <c r="AS103" s="133"/>
    </row>
    <row r="104" spans="1:45" ht="12.75" customHeight="1" x14ac:dyDescent="0.2">
      <c r="A104" s="105" t="s">
        <v>25</v>
      </c>
      <c r="B104" s="106" t="s">
        <v>13</v>
      </c>
      <c r="C104" s="23" t="s">
        <v>79</v>
      </c>
      <c r="D104" s="24"/>
      <c r="E104" s="217"/>
      <c r="F104" s="211" t="s">
        <v>118</v>
      </c>
      <c r="G104" s="211"/>
      <c r="H104" s="211"/>
      <c r="I104" s="217"/>
      <c r="J104" s="217"/>
      <c r="K104" s="217"/>
      <c r="L104" s="217"/>
      <c r="M104" s="217"/>
      <c r="N104" s="217" t="s">
        <v>119</v>
      </c>
      <c r="O104" s="217"/>
      <c r="P104" s="217" t="s">
        <v>118</v>
      </c>
      <c r="Q104" s="217"/>
      <c r="R104" s="217"/>
      <c r="S104" s="217" t="s">
        <v>118</v>
      </c>
      <c r="T104" s="217"/>
      <c r="U104" s="217"/>
      <c r="V104" s="217"/>
      <c r="W104" s="217"/>
      <c r="X104" s="217"/>
      <c r="Y104" s="217"/>
      <c r="Z104" s="217" t="s">
        <v>118</v>
      </c>
      <c r="AA104" s="217"/>
      <c r="AB104" s="217"/>
      <c r="AC104" s="217"/>
      <c r="AD104" s="217" t="s">
        <v>118</v>
      </c>
      <c r="AE104" s="217"/>
      <c r="AF104" s="217" t="s">
        <v>118</v>
      </c>
      <c r="AG104" s="226"/>
      <c r="AH104" s="218" t="s">
        <v>116</v>
      </c>
      <c r="AI104" s="217"/>
      <c r="AJ104" s="217"/>
      <c r="AK104" s="217"/>
      <c r="AL104" s="217" t="s">
        <v>118</v>
      </c>
      <c r="AM104" s="92"/>
      <c r="AN104" s="92"/>
      <c r="AO104" s="92"/>
      <c r="AP104" s="92"/>
      <c r="AQ104" s="7">
        <v>9</v>
      </c>
      <c r="AR104" s="3">
        <f>34*5</f>
        <v>170</v>
      </c>
      <c r="AS104" s="8">
        <f t="shared" ref="AS104:AS116" si="30">AQ104/AR104</f>
        <v>5.2941176470588235E-2</v>
      </c>
    </row>
    <row r="105" spans="1:45" ht="12.75" customHeight="1" x14ac:dyDescent="0.2">
      <c r="A105" s="105"/>
      <c r="B105" s="107"/>
      <c r="C105" s="23" t="s">
        <v>80</v>
      </c>
      <c r="D105" s="24"/>
      <c r="E105" s="217"/>
      <c r="F105" s="211" t="s">
        <v>118</v>
      </c>
      <c r="G105" s="211"/>
      <c r="H105" s="211"/>
      <c r="I105" s="217"/>
      <c r="J105" s="217"/>
      <c r="K105" s="217"/>
      <c r="L105" s="217"/>
      <c r="M105" s="217"/>
      <c r="N105" s="217" t="s">
        <v>119</v>
      </c>
      <c r="O105" s="217"/>
      <c r="P105" s="217" t="s">
        <v>118</v>
      </c>
      <c r="Q105" s="217"/>
      <c r="R105" s="217"/>
      <c r="S105" s="217" t="s">
        <v>118</v>
      </c>
      <c r="T105" s="217"/>
      <c r="U105" s="217"/>
      <c r="V105" s="217"/>
      <c r="W105" s="217"/>
      <c r="X105" s="217"/>
      <c r="Y105" s="217"/>
      <c r="Z105" s="217" t="s">
        <v>118</v>
      </c>
      <c r="AA105" s="217"/>
      <c r="AB105" s="217"/>
      <c r="AC105" s="217"/>
      <c r="AD105" s="217" t="s">
        <v>118</v>
      </c>
      <c r="AE105" s="217"/>
      <c r="AF105" s="217" t="s">
        <v>118</v>
      </c>
      <c r="AG105" s="226"/>
      <c r="AH105" s="218" t="s">
        <v>116</v>
      </c>
      <c r="AI105" s="217"/>
      <c r="AJ105" s="217"/>
      <c r="AK105" s="217"/>
      <c r="AL105" s="217" t="s">
        <v>118</v>
      </c>
      <c r="AM105" s="92"/>
      <c r="AN105" s="92"/>
      <c r="AO105" s="92"/>
      <c r="AP105" s="92"/>
      <c r="AQ105" s="7">
        <v>9</v>
      </c>
      <c r="AR105" s="3">
        <f t="shared" ref="AR105" si="31">34*5</f>
        <v>170</v>
      </c>
      <c r="AS105" s="8">
        <f t="shared" si="30"/>
        <v>5.2941176470588235E-2</v>
      </c>
    </row>
    <row r="106" spans="1:45" ht="12.75" customHeight="1" x14ac:dyDescent="0.2">
      <c r="A106" s="105"/>
      <c r="B106" s="106" t="s">
        <v>27</v>
      </c>
      <c r="C106" s="23" t="s">
        <v>79</v>
      </c>
      <c r="D106" s="24"/>
      <c r="E106" s="217"/>
      <c r="F106" s="211"/>
      <c r="G106" s="211"/>
      <c r="H106" s="219"/>
      <c r="I106" s="219" t="s">
        <v>118</v>
      </c>
      <c r="J106" s="219"/>
      <c r="K106" s="219"/>
      <c r="L106" s="219"/>
      <c r="M106" s="219"/>
      <c r="N106" s="219"/>
      <c r="O106" s="219"/>
      <c r="P106" s="219"/>
      <c r="Q106" s="219"/>
      <c r="R106" s="219"/>
      <c r="S106" s="219" t="s">
        <v>118</v>
      </c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 t="s">
        <v>118</v>
      </c>
      <c r="AE106" s="219"/>
      <c r="AF106" s="219"/>
      <c r="AG106" s="219"/>
      <c r="AH106" s="219"/>
      <c r="AI106" s="222" t="s">
        <v>129</v>
      </c>
      <c r="AJ106" s="237"/>
      <c r="AK106" s="219" t="s">
        <v>118</v>
      </c>
      <c r="AL106" s="219"/>
      <c r="AM106" s="228"/>
      <c r="AN106" s="228"/>
      <c r="AO106" s="228"/>
      <c r="AP106" s="92"/>
      <c r="AQ106" s="7">
        <v>5</v>
      </c>
      <c r="AR106" s="3">
        <f>34*3</f>
        <v>102</v>
      </c>
      <c r="AS106" s="8">
        <f t="shared" si="30"/>
        <v>4.9019607843137254E-2</v>
      </c>
    </row>
    <row r="107" spans="1:45" ht="12.75" customHeight="1" x14ac:dyDescent="0.2">
      <c r="A107" s="105"/>
      <c r="B107" s="107"/>
      <c r="C107" s="23" t="s">
        <v>80</v>
      </c>
      <c r="D107" s="24"/>
      <c r="E107" s="217"/>
      <c r="F107" s="217"/>
      <c r="G107" s="217"/>
      <c r="H107" s="219"/>
      <c r="I107" s="219" t="s">
        <v>118</v>
      </c>
      <c r="J107" s="219"/>
      <c r="K107" s="219"/>
      <c r="L107" s="219"/>
      <c r="M107" s="219"/>
      <c r="N107" s="219"/>
      <c r="O107" s="219"/>
      <c r="P107" s="219"/>
      <c r="Q107" s="219"/>
      <c r="R107" s="219"/>
      <c r="S107" s="219" t="s">
        <v>118</v>
      </c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 t="s">
        <v>118</v>
      </c>
      <c r="AE107" s="219"/>
      <c r="AF107" s="219"/>
      <c r="AG107" s="219"/>
      <c r="AH107" s="219"/>
      <c r="AI107" s="222" t="s">
        <v>129</v>
      </c>
      <c r="AJ107" s="219"/>
      <c r="AK107" s="219" t="s">
        <v>118</v>
      </c>
      <c r="AL107" s="219"/>
      <c r="AM107" s="228"/>
      <c r="AN107" s="228"/>
      <c r="AO107" s="228"/>
      <c r="AP107" s="92"/>
      <c r="AQ107" s="7">
        <v>5</v>
      </c>
      <c r="AR107" s="3">
        <f t="shared" ref="AR107:AR108" si="32">34*3</f>
        <v>102</v>
      </c>
      <c r="AS107" s="8">
        <f t="shared" si="30"/>
        <v>4.9019607843137254E-2</v>
      </c>
    </row>
    <row r="108" spans="1:45" ht="13.5" customHeight="1" x14ac:dyDescent="0.2">
      <c r="A108" s="105"/>
      <c r="B108" s="106" t="s">
        <v>12</v>
      </c>
      <c r="C108" s="23" t="s">
        <v>79</v>
      </c>
      <c r="D108" s="19"/>
      <c r="E108" s="217"/>
      <c r="F108" s="217"/>
      <c r="G108" s="217"/>
      <c r="H108" s="219" t="s">
        <v>118</v>
      </c>
      <c r="I108" s="219"/>
      <c r="J108" s="219"/>
      <c r="K108" s="219" t="s">
        <v>118</v>
      </c>
      <c r="L108" s="219"/>
      <c r="M108" s="219"/>
      <c r="N108" s="219"/>
      <c r="O108" s="219"/>
      <c r="P108" s="219" t="s">
        <v>118</v>
      </c>
      <c r="Q108" s="219"/>
      <c r="R108" s="219" t="s">
        <v>118</v>
      </c>
      <c r="S108" s="219"/>
      <c r="T108" s="219"/>
      <c r="U108" s="219"/>
      <c r="V108" s="219"/>
      <c r="W108" s="219" t="s">
        <v>118</v>
      </c>
      <c r="X108" s="219"/>
      <c r="Y108" s="219"/>
      <c r="Z108" s="219"/>
      <c r="AA108" s="219"/>
      <c r="AB108" s="219" t="s">
        <v>118</v>
      </c>
      <c r="AC108" s="219"/>
      <c r="AD108" s="219"/>
      <c r="AE108" s="219" t="s">
        <v>118</v>
      </c>
      <c r="AF108" s="219"/>
      <c r="AG108" s="219"/>
      <c r="AH108" s="220"/>
      <c r="AI108" s="222" t="s">
        <v>129</v>
      </c>
      <c r="AJ108" s="219" t="s">
        <v>118</v>
      </c>
      <c r="AK108" s="219"/>
      <c r="AL108" s="219"/>
      <c r="AM108" s="228"/>
      <c r="AN108" s="228"/>
      <c r="AO108" s="228"/>
      <c r="AP108" s="92"/>
      <c r="AQ108" s="7">
        <v>9</v>
      </c>
      <c r="AR108" s="3">
        <f t="shared" si="32"/>
        <v>102</v>
      </c>
      <c r="AS108" s="8">
        <f t="shared" si="30"/>
        <v>8.8235294117647065E-2</v>
      </c>
    </row>
    <row r="109" spans="1:45" s="2" customFormat="1" ht="15" customHeight="1" x14ac:dyDescent="0.2">
      <c r="A109" s="105"/>
      <c r="B109" s="107"/>
      <c r="C109" s="83" t="s">
        <v>80</v>
      </c>
      <c r="D109" s="19"/>
      <c r="E109" s="217"/>
      <c r="F109" s="217"/>
      <c r="G109" s="217"/>
      <c r="H109" s="219" t="s">
        <v>118</v>
      </c>
      <c r="I109" s="219"/>
      <c r="J109" s="219"/>
      <c r="K109" s="219" t="s">
        <v>118</v>
      </c>
      <c r="L109" s="219"/>
      <c r="M109" s="219"/>
      <c r="N109" s="219"/>
      <c r="O109" s="219"/>
      <c r="P109" s="219" t="s">
        <v>118</v>
      </c>
      <c r="Q109" s="219"/>
      <c r="R109" s="219" t="s">
        <v>118</v>
      </c>
      <c r="S109" s="219"/>
      <c r="T109" s="219"/>
      <c r="U109" s="219"/>
      <c r="V109" s="219"/>
      <c r="W109" s="219" t="s">
        <v>118</v>
      </c>
      <c r="X109" s="219"/>
      <c r="Y109" s="219"/>
      <c r="Z109" s="219"/>
      <c r="AA109" s="219"/>
      <c r="AB109" s="219" t="s">
        <v>118</v>
      </c>
      <c r="AC109" s="219"/>
      <c r="AD109" s="219"/>
      <c r="AE109" s="219" t="s">
        <v>118</v>
      </c>
      <c r="AF109" s="219"/>
      <c r="AG109" s="219"/>
      <c r="AH109" s="220"/>
      <c r="AI109" s="222" t="s">
        <v>129</v>
      </c>
      <c r="AJ109" s="237" t="s">
        <v>118</v>
      </c>
      <c r="AK109" s="219"/>
      <c r="AL109" s="219"/>
      <c r="AM109" s="228"/>
      <c r="AN109" s="228"/>
      <c r="AO109" s="228"/>
      <c r="AP109" s="92"/>
      <c r="AQ109" s="7">
        <v>9</v>
      </c>
      <c r="AR109" s="3">
        <v>102</v>
      </c>
      <c r="AS109" s="8">
        <v>8.8200000000000001E-2</v>
      </c>
    </row>
    <row r="110" spans="1:45" ht="12.75" customHeight="1" x14ac:dyDescent="0.2">
      <c r="A110" s="105"/>
      <c r="B110" s="106" t="s">
        <v>11</v>
      </c>
      <c r="C110" s="23" t="s">
        <v>79</v>
      </c>
      <c r="D110" s="24"/>
      <c r="E110" s="217"/>
      <c r="F110" s="215"/>
      <c r="G110" s="217"/>
      <c r="H110" s="219"/>
      <c r="I110" s="211"/>
      <c r="J110" s="219"/>
      <c r="K110" s="219" t="s">
        <v>118</v>
      </c>
      <c r="L110" s="219"/>
      <c r="M110" s="221"/>
      <c r="N110" s="219" t="s">
        <v>118</v>
      </c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 t="s">
        <v>118</v>
      </c>
      <c r="Z110" s="219"/>
      <c r="AA110" s="219"/>
      <c r="AB110" s="219"/>
      <c r="AC110" s="219"/>
      <c r="AD110" s="219"/>
      <c r="AE110" s="219"/>
      <c r="AF110" s="219"/>
      <c r="AG110" s="219"/>
      <c r="AH110" s="218" t="s">
        <v>116</v>
      </c>
      <c r="AI110" s="231" t="s">
        <v>118</v>
      </c>
      <c r="AJ110" s="237"/>
      <c r="AK110" s="219" t="s">
        <v>118</v>
      </c>
      <c r="AL110" s="219"/>
      <c r="AM110" s="228"/>
      <c r="AN110" s="228"/>
      <c r="AO110" s="228"/>
      <c r="AP110" s="92"/>
      <c r="AQ110" s="7">
        <v>6</v>
      </c>
      <c r="AR110" s="3">
        <f t="shared" ref="AR110" si="33">34*5</f>
        <v>170</v>
      </c>
      <c r="AS110" s="8">
        <f t="shared" si="30"/>
        <v>3.5294117647058823E-2</v>
      </c>
    </row>
    <row r="111" spans="1:45" ht="12" customHeight="1" x14ac:dyDescent="0.2">
      <c r="A111" s="105"/>
      <c r="B111" s="107"/>
      <c r="C111" s="23" t="s">
        <v>80</v>
      </c>
      <c r="D111" s="50"/>
      <c r="E111" s="217"/>
      <c r="F111" s="215"/>
      <c r="G111" s="217"/>
      <c r="H111" s="219"/>
      <c r="I111" s="211"/>
      <c r="J111" s="219"/>
      <c r="K111" s="219" t="s">
        <v>118</v>
      </c>
      <c r="L111" s="219"/>
      <c r="M111" s="221"/>
      <c r="N111" s="219" t="s">
        <v>118</v>
      </c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 t="s">
        <v>118</v>
      </c>
      <c r="Z111" s="219"/>
      <c r="AA111" s="219"/>
      <c r="AB111" s="219"/>
      <c r="AC111" s="219"/>
      <c r="AD111" s="219"/>
      <c r="AE111" s="219"/>
      <c r="AF111" s="219"/>
      <c r="AG111" s="219"/>
      <c r="AH111" s="218" t="s">
        <v>116</v>
      </c>
      <c r="AI111" s="231" t="s">
        <v>118</v>
      </c>
      <c r="AJ111" s="237"/>
      <c r="AK111" s="219" t="s">
        <v>118</v>
      </c>
      <c r="AL111" s="219"/>
      <c r="AM111" s="228"/>
      <c r="AN111" s="228"/>
      <c r="AO111" s="228"/>
      <c r="AP111" s="92"/>
      <c r="AQ111" s="7">
        <v>6</v>
      </c>
      <c r="AR111" s="3">
        <v>170</v>
      </c>
      <c r="AS111" s="8">
        <v>3.5299999999999998E-2</v>
      </c>
    </row>
    <row r="112" spans="1:45" ht="18" customHeight="1" x14ac:dyDescent="0.2">
      <c r="A112" s="105"/>
      <c r="B112" s="106" t="s">
        <v>28</v>
      </c>
      <c r="C112" s="84" t="s">
        <v>79</v>
      </c>
      <c r="D112" s="24"/>
      <c r="E112" s="217"/>
      <c r="F112" s="217"/>
      <c r="G112" s="217"/>
      <c r="H112" s="219"/>
      <c r="I112" s="219"/>
      <c r="J112" s="219"/>
      <c r="K112" s="219"/>
      <c r="L112" s="219"/>
      <c r="M112" s="219" t="s">
        <v>119</v>
      </c>
      <c r="N112" s="219"/>
      <c r="O112" s="219"/>
      <c r="P112" s="219"/>
      <c r="Q112" s="219" t="s">
        <v>119</v>
      </c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20" t="s">
        <v>118</v>
      </c>
      <c r="AH112" s="220"/>
      <c r="AI112" s="222" t="s">
        <v>129</v>
      </c>
      <c r="AJ112" s="231"/>
      <c r="AK112" s="219"/>
      <c r="AL112" s="219"/>
      <c r="AM112" s="228"/>
      <c r="AN112" s="228"/>
      <c r="AO112" s="228"/>
      <c r="AP112" s="92"/>
      <c r="AQ112" s="7">
        <v>4</v>
      </c>
      <c r="AR112" s="3">
        <f t="shared" ref="AR112" si="34">34*3</f>
        <v>102</v>
      </c>
      <c r="AS112" s="8">
        <f t="shared" si="30"/>
        <v>3.9215686274509803E-2</v>
      </c>
    </row>
    <row r="113" spans="1:45" ht="18" customHeight="1" x14ac:dyDescent="0.2">
      <c r="A113" s="105"/>
      <c r="B113" s="107"/>
      <c r="C113" s="84" t="s">
        <v>80</v>
      </c>
      <c r="D113" s="50"/>
      <c r="E113" s="217"/>
      <c r="F113" s="217"/>
      <c r="G113" s="217"/>
      <c r="H113" s="219"/>
      <c r="I113" s="219"/>
      <c r="J113" s="219"/>
      <c r="K113" s="219"/>
      <c r="L113" s="219"/>
      <c r="M113" s="219" t="s">
        <v>119</v>
      </c>
      <c r="N113" s="219"/>
      <c r="O113" s="219"/>
      <c r="P113" s="219"/>
      <c r="Q113" s="219" t="s">
        <v>119</v>
      </c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20" t="s">
        <v>118</v>
      </c>
      <c r="AH113" s="220"/>
      <c r="AI113" s="222" t="s">
        <v>129</v>
      </c>
      <c r="AJ113" s="231"/>
      <c r="AK113" s="219"/>
      <c r="AL113" s="219"/>
      <c r="AM113" s="228"/>
      <c r="AN113" s="228"/>
      <c r="AO113" s="228"/>
      <c r="AP113" s="92"/>
      <c r="AQ113" s="7">
        <v>4</v>
      </c>
      <c r="AR113" s="3">
        <v>102</v>
      </c>
      <c r="AS113" s="8">
        <v>5.8799999999999998E-2</v>
      </c>
    </row>
    <row r="114" spans="1:45" ht="12.75" customHeight="1" x14ac:dyDescent="0.2">
      <c r="A114" s="105"/>
      <c r="B114" s="106" t="s">
        <v>30</v>
      </c>
      <c r="C114" s="23" t="s">
        <v>79</v>
      </c>
      <c r="D114" s="24"/>
      <c r="E114" s="217"/>
      <c r="F114" s="217"/>
      <c r="G114" s="217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 t="s">
        <v>118</v>
      </c>
      <c r="Y114" s="219"/>
      <c r="Z114" s="219"/>
      <c r="AA114" s="219"/>
      <c r="AB114" s="219"/>
      <c r="AC114" s="219"/>
      <c r="AD114" s="219"/>
      <c r="AE114" s="219"/>
      <c r="AF114" s="219"/>
      <c r="AG114" s="235"/>
      <c r="AH114" s="220" t="s">
        <v>118</v>
      </c>
      <c r="AI114" s="222" t="s">
        <v>129</v>
      </c>
      <c r="AJ114" s="231"/>
      <c r="AK114" s="219"/>
      <c r="AL114" s="219" t="s">
        <v>118</v>
      </c>
      <c r="AM114" s="228"/>
      <c r="AN114" s="228"/>
      <c r="AO114" s="228"/>
      <c r="AP114" s="92"/>
      <c r="AQ114" s="7">
        <v>4</v>
      </c>
      <c r="AR114" s="3">
        <f>34*1</f>
        <v>34</v>
      </c>
      <c r="AS114" s="8">
        <f t="shared" si="30"/>
        <v>0.11764705882352941</v>
      </c>
    </row>
    <row r="115" spans="1:45" ht="12.75" customHeight="1" x14ac:dyDescent="0.2">
      <c r="A115" s="105"/>
      <c r="B115" s="107"/>
      <c r="C115" s="84" t="s">
        <v>80</v>
      </c>
      <c r="D115" s="50"/>
      <c r="E115" s="217"/>
      <c r="F115" s="217"/>
      <c r="G115" s="217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 t="s">
        <v>118</v>
      </c>
      <c r="Y115" s="219"/>
      <c r="Z115" s="219"/>
      <c r="AA115" s="219"/>
      <c r="AB115" s="219"/>
      <c r="AC115" s="219"/>
      <c r="AD115" s="219"/>
      <c r="AE115" s="219"/>
      <c r="AF115" s="219"/>
      <c r="AG115" s="235"/>
      <c r="AH115" s="220" t="s">
        <v>118</v>
      </c>
      <c r="AI115" s="222" t="s">
        <v>129</v>
      </c>
      <c r="AJ115" s="231"/>
      <c r="AK115" s="219"/>
      <c r="AL115" s="219" t="s">
        <v>118</v>
      </c>
      <c r="AM115" s="228"/>
      <c r="AN115" s="228"/>
      <c r="AO115" s="228"/>
      <c r="AP115" s="92"/>
      <c r="AQ115" s="7">
        <v>4</v>
      </c>
      <c r="AR115" s="3">
        <v>34</v>
      </c>
      <c r="AS115" s="8">
        <v>0.1176</v>
      </c>
    </row>
    <row r="116" spans="1:45" x14ac:dyDescent="0.2">
      <c r="A116" s="105"/>
      <c r="B116" s="106" t="s">
        <v>29</v>
      </c>
      <c r="C116" s="23" t="s">
        <v>79</v>
      </c>
      <c r="D116" s="21"/>
      <c r="E116" s="217"/>
      <c r="F116" s="217"/>
      <c r="G116" s="217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 t="s">
        <v>119</v>
      </c>
      <c r="AA116" s="238"/>
      <c r="AB116" s="238"/>
      <c r="AC116" s="238"/>
      <c r="AD116" s="238"/>
      <c r="AE116" s="238"/>
      <c r="AF116" s="239"/>
      <c r="AG116" s="235"/>
      <c r="AH116" s="220"/>
      <c r="AI116" s="222" t="s">
        <v>129</v>
      </c>
      <c r="AJ116" s="228"/>
      <c r="AK116" s="239"/>
      <c r="AL116" s="238"/>
      <c r="AM116" s="228"/>
      <c r="AN116" s="228"/>
      <c r="AO116" s="228"/>
      <c r="AP116" s="92"/>
      <c r="AQ116" s="7">
        <v>2</v>
      </c>
      <c r="AR116" s="3">
        <f t="shared" ref="AR116" si="35">34*1</f>
        <v>34</v>
      </c>
      <c r="AS116" s="8">
        <f t="shared" si="30"/>
        <v>5.8823529411764705E-2</v>
      </c>
    </row>
    <row r="117" spans="1:45" x14ac:dyDescent="0.2">
      <c r="A117" s="105"/>
      <c r="B117" s="107"/>
      <c r="C117" s="84" t="s">
        <v>80</v>
      </c>
      <c r="D117" s="55"/>
      <c r="E117" s="217"/>
      <c r="F117" s="217"/>
      <c r="G117" s="217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 t="s">
        <v>119</v>
      </c>
      <c r="AA117" s="238"/>
      <c r="AB117" s="238"/>
      <c r="AC117" s="238"/>
      <c r="AD117" s="238"/>
      <c r="AE117" s="238"/>
      <c r="AF117" s="239"/>
      <c r="AG117" s="235"/>
      <c r="AH117" s="220"/>
      <c r="AI117" s="222" t="s">
        <v>129</v>
      </c>
      <c r="AJ117" s="228"/>
      <c r="AK117" s="239"/>
      <c r="AL117" s="238"/>
      <c r="AM117" s="228"/>
      <c r="AN117" s="228"/>
      <c r="AO117" s="228"/>
      <c r="AP117" s="92"/>
      <c r="AQ117" s="7">
        <v>2</v>
      </c>
      <c r="AR117" s="3">
        <v>34</v>
      </c>
      <c r="AS117" s="8">
        <v>8.8200000000000001E-2</v>
      </c>
    </row>
    <row r="118" spans="1:45" ht="12.75" customHeight="1" x14ac:dyDescent="0.2">
      <c r="A118" s="134"/>
      <c r="B118" s="134"/>
      <c r="C118" s="134"/>
      <c r="D118" s="134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2"/>
      <c r="AN118" s="62"/>
      <c r="AO118" s="62"/>
      <c r="AP118" s="62"/>
      <c r="AQ118" s="62"/>
      <c r="AR118" s="62"/>
      <c r="AS118" s="62"/>
    </row>
    <row r="119" spans="1:45" ht="26.25" x14ac:dyDescent="0.2">
      <c r="A119" s="114" t="s">
        <v>31</v>
      </c>
      <c r="B119" s="115"/>
      <c r="C119" s="115"/>
      <c r="D119" s="116"/>
      <c r="E119" s="154" t="s">
        <v>40</v>
      </c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6"/>
      <c r="AQ119" s="151" t="s">
        <v>20</v>
      </c>
      <c r="AR119" s="120" t="s">
        <v>22</v>
      </c>
      <c r="AS119" s="127" t="s">
        <v>21</v>
      </c>
    </row>
    <row r="120" spans="1:45" x14ac:dyDescent="0.2">
      <c r="A120" s="108" t="s">
        <v>0</v>
      </c>
      <c r="B120" s="109"/>
      <c r="C120" s="110"/>
      <c r="D120" s="22" t="s">
        <v>18</v>
      </c>
      <c r="E120" s="130" t="s">
        <v>1</v>
      </c>
      <c r="F120" s="131"/>
      <c r="G120" s="131"/>
      <c r="H120" s="132"/>
      <c r="I120" s="130" t="s">
        <v>2</v>
      </c>
      <c r="J120" s="131"/>
      <c r="K120" s="131"/>
      <c r="L120" s="132"/>
      <c r="M120" s="130" t="s">
        <v>3</v>
      </c>
      <c r="N120" s="131"/>
      <c r="O120" s="131"/>
      <c r="P120" s="132"/>
      <c r="Q120" s="130" t="s">
        <v>4</v>
      </c>
      <c r="R120" s="131"/>
      <c r="S120" s="131"/>
      <c r="T120" s="132"/>
      <c r="U120" s="130" t="s">
        <v>5</v>
      </c>
      <c r="V120" s="131"/>
      <c r="W120" s="132"/>
      <c r="X120" s="130" t="s">
        <v>6</v>
      </c>
      <c r="Y120" s="131"/>
      <c r="Z120" s="131"/>
      <c r="AA120" s="132"/>
      <c r="AB120" s="130" t="s">
        <v>7</v>
      </c>
      <c r="AC120" s="131"/>
      <c r="AD120" s="132"/>
      <c r="AE120" s="130" t="s">
        <v>8</v>
      </c>
      <c r="AF120" s="131"/>
      <c r="AG120" s="131"/>
      <c r="AH120" s="131"/>
      <c r="AI120" s="132"/>
      <c r="AJ120" s="130" t="s">
        <v>9</v>
      </c>
      <c r="AK120" s="131"/>
      <c r="AL120" s="132"/>
      <c r="AM120" s="130" t="s">
        <v>10</v>
      </c>
      <c r="AN120" s="131"/>
      <c r="AO120" s="131"/>
      <c r="AP120" s="132"/>
      <c r="AQ120" s="152"/>
      <c r="AR120" s="121"/>
      <c r="AS120" s="128"/>
    </row>
    <row r="121" spans="1:45" x14ac:dyDescent="0.2">
      <c r="A121" s="111"/>
      <c r="B121" s="112"/>
      <c r="C121" s="113"/>
      <c r="D121" s="22" t="s">
        <v>19</v>
      </c>
      <c r="E121" s="5">
        <v>1</v>
      </c>
      <c r="F121" s="5">
        <v>2</v>
      </c>
      <c r="G121" s="5">
        <v>3</v>
      </c>
      <c r="H121" s="5">
        <v>4</v>
      </c>
      <c r="I121" s="5">
        <v>5</v>
      </c>
      <c r="J121" s="5">
        <v>6</v>
      </c>
      <c r="K121" s="5">
        <v>7</v>
      </c>
      <c r="L121" s="5">
        <v>8</v>
      </c>
      <c r="M121" s="5">
        <v>9</v>
      </c>
      <c r="N121" s="5">
        <v>10</v>
      </c>
      <c r="O121" s="5">
        <v>11</v>
      </c>
      <c r="P121" s="5">
        <v>12</v>
      </c>
      <c r="Q121" s="5">
        <v>13</v>
      </c>
      <c r="R121" s="5">
        <v>14</v>
      </c>
      <c r="S121" s="5">
        <v>15</v>
      </c>
      <c r="T121" s="5">
        <v>16</v>
      </c>
      <c r="U121" s="5">
        <v>17</v>
      </c>
      <c r="V121" s="5">
        <v>18</v>
      </c>
      <c r="W121" s="5">
        <v>19</v>
      </c>
      <c r="X121" s="5">
        <v>20</v>
      </c>
      <c r="Y121" s="5">
        <v>21</v>
      </c>
      <c r="Z121" s="5">
        <v>22</v>
      </c>
      <c r="AA121" s="5">
        <v>23</v>
      </c>
      <c r="AB121" s="5">
        <v>24</v>
      </c>
      <c r="AC121" s="5">
        <v>25</v>
      </c>
      <c r="AD121" s="5">
        <v>26</v>
      </c>
      <c r="AE121" s="5">
        <v>27</v>
      </c>
      <c r="AF121" s="5">
        <v>28</v>
      </c>
      <c r="AG121" s="5">
        <v>29</v>
      </c>
      <c r="AH121" s="5">
        <v>30</v>
      </c>
      <c r="AI121" s="5">
        <v>31</v>
      </c>
      <c r="AJ121" s="5">
        <v>32</v>
      </c>
      <c r="AK121" s="5">
        <v>33</v>
      </c>
      <c r="AL121" s="5">
        <v>34</v>
      </c>
      <c r="AM121" s="5">
        <v>35</v>
      </c>
      <c r="AN121" s="5">
        <v>36</v>
      </c>
      <c r="AO121" s="5">
        <v>37</v>
      </c>
      <c r="AP121" s="5">
        <v>38</v>
      </c>
      <c r="AQ121" s="153"/>
      <c r="AR121" s="122"/>
      <c r="AS121" s="129"/>
    </row>
    <row r="122" spans="1:45" x14ac:dyDescent="0.2">
      <c r="A122" s="123" t="s">
        <v>25</v>
      </c>
      <c r="B122" s="106" t="s">
        <v>13</v>
      </c>
      <c r="C122" s="49" t="s">
        <v>93</v>
      </c>
      <c r="D122" s="210"/>
      <c r="E122" s="211"/>
      <c r="F122" s="211" t="s">
        <v>118</v>
      </c>
      <c r="G122" s="211"/>
      <c r="H122" s="211"/>
      <c r="I122" s="211"/>
      <c r="J122" s="211"/>
      <c r="K122" s="211" t="s">
        <v>118</v>
      </c>
      <c r="L122" s="211"/>
      <c r="M122" s="211"/>
      <c r="N122" s="211"/>
      <c r="O122" s="211"/>
      <c r="P122" s="211" t="s">
        <v>118</v>
      </c>
      <c r="Q122" s="211"/>
      <c r="R122" s="211" t="s">
        <v>118</v>
      </c>
      <c r="S122" s="211"/>
      <c r="T122" s="211" t="s">
        <v>118</v>
      </c>
      <c r="U122" s="211"/>
      <c r="V122" s="211" t="s">
        <v>118</v>
      </c>
      <c r="W122" s="211"/>
      <c r="X122" s="211" t="s">
        <v>118</v>
      </c>
      <c r="Y122" s="211"/>
      <c r="Z122" s="211"/>
      <c r="AA122" s="211"/>
      <c r="AB122" s="211" t="s">
        <v>118</v>
      </c>
      <c r="AC122" s="211"/>
      <c r="AD122" s="211"/>
      <c r="AE122" s="211" t="s">
        <v>118</v>
      </c>
      <c r="AF122" s="211"/>
      <c r="AG122" s="226"/>
      <c r="AH122" s="218" t="s">
        <v>116</v>
      </c>
      <c r="AI122" s="211"/>
      <c r="AJ122" s="220"/>
      <c r="AK122" s="211"/>
      <c r="AL122" s="211" t="s">
        <v>118</v>
      </c>
      <c r="AM122" s="212"/>
      <c r="AN122" s="212"/>
      <c r="AO122" s="212"/>
      <c r="AP122" s="212"/>
      <c r="AQ122" s="92">
        <v>11</v>
      </c>
      <c r="AR122" s="221">
        <f>34*6</f>
        <v>204</v>
      </c>
      <c r="AS122" s="236">
        <f t="shared" ref="AS122:AS134" si="36">AQ122/AR122</f>
        <v>5.3921568627450983E-2</v>
      </c>
    </row>
    <row r="123" spans="1:45" x14ac:dyDescent="0.2">
      <c r="A123" s="123"/>
      <c r="B123" s="107"/>
      <c r="C123" s="49" t="s">
        <v>94</v>
      </c>
      <c r="D123" s="210"/>
      <c r="E123" s="211"/>
      <c r="F123" s="211" t="s">
        <v>118</v>
      </c>
      <c r="G123" s="211"/>
      <c r="H123" s="211"/>
      <c r="I123" s="211"/>
      <c r="J123" s="211"/>
      <c r="K123" s="211" t="s">
        <v>118</v>
      </c>
      <c r="L123" s="211"/>
      <c r="M123" s="211"/>
      <c r="N123" s="211"/>
      <c r="O123" s="211"/>
      <c r="P123" s="211" t="s">
        <v>118</v>
      </c>
      <c r="Q123" s="211"/>
      <c r="R123" s="211" t="s">
        <v>118</v>
      </c>
      <c r="S123" s="211"/>
      <c r="T123" s="211" t="s">
        <v>118</v>
      </c>
      <c r="U123" s="211"/>
      <c r="V123" s="211" t="s">
        <v>118</v>
      </c>
      <c r="W123" s="211"/>
      <c r="X123" s="211" t="s">
        <v>118</v>
      </c>
      <c r="Y123" s="211"/>
      <c r="Z123" s="211"/>
      <c r="AA123" s="211"/>
      <c r="AB123" s="211" t="s">
        <v>118</v>
      </c>
      <c r="AC123" s="211"/>
      <c r="AD123" s="211"/>
      <c r="AE123" s="211" t="s">
        <v>118</v>
      </c>
      <c r="AF123" s="211"/>
      <c r="AG123" s="226"/>
      <c r="AH123" s="218" t="s">
        <v>116</v>
      </c>
      <c r="AI123" s="211"/>
      <c r="AJ123" s="220"/>
      <c r="AK123" s="211"/>
      <c r="AL123" s="211" t="s">
        <v>118</v>
      </c>
      <c r="AM123" s="212"/>
      <c r="AN123" s="212"/>
      <c r="AO123" s="212"/>
      <c r="AP123" s="212"/>
      <c r="AQ123" s="92">
        <v>11</v>
      </c>
      <c r="AR123" s="221">
        <f t="shared" ref="AR123" si="37">34*6</f>
        <v>204</v>
      </c>
      <c r="AS123" s="236">
        <f t="shared" si="36"/>
        <v>5.3921568627450983E-2</v>
      </c>
    </row>
    <row r="124" spans="1:45" x14ac:dyDescent="0.2">
      <c r="A124" s="123"/>
      <c r="B124" s="106" t="s">
        <v>27</v>
      </c>
      <c r="C124" s="49" t="s">
        <v>93</v>
      </c>
      <c r="D124" s="210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 t="s">
        <v>118</v>
      </c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20"/>
      <c r="AH124" s="211" t="s">
        <v>118</v>
      </c>
      <c r="AI124" s="222" t="s">
        <v>129</v>
      </c>
      <c r="AJ124" s="232"/>
      <c r="AK124" s="211"/>
      <c r="AL124" s="211"/>
      <c r="AM124" s="212"/>
      <c r="AN124" s="212"/>
      <c r="AO124" s="212"/>
      <c r="AP124" s="212"/>
      <c r="AQ124" s="92">
        <v>3</v>
      </c>
      <c r="AR124" s="221">
        <f>34*3</f>
        <v>102</v>
      </c>
      <c r="AS124" s="236">
        <f t="shared" si="36"/>
        <v>2.9411764705882353E-2</v>
      </c>
    </row>
    <row r="125" spans="1:45" x14ac:dyDescent="0.2">
      <c r="A125" s="123"/>
      <c r="B125" s="107"/>
      <c r="C125" s="84" t="s">
        <v>94</v>
      </c>
      <c r="D125" s="210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 t="s">
        <v>118</v>
      </c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20"/>
      <c r="AH125" s="211" t="s">
        <v>118</v>
      </c>
      <c r="AI125" s="222" t="s">
        <v>129</v>
      </c>
      <c r="AJ125" s="232"/>
      <c r="AK125" s="211"/>
      <c r="AL125" s="211"/>
      <c r="AM125" s="212"/>
      <c r="AN125" s="212"/>
      <c r="AO125" s="212"/>
      <c r="AP125" s="212"/>
      <c r="AQ125" s="92">
        <v>3</v>
      </c>
      <c r="AR125" s="221">
        <v>102</v>
      </c>
      <c r="AS125" s="236">
        <v>2.9399999999999999E-2</v>
      </c>
    </row>
    <row r="126" spans="1:45" x14ac:dyDescent="0.2">
      <c r="A126" s="123"/>
      <c r="B126" s="106" t="s">
        <v>12</v>
      </c>
      <c r="C126" s="49" t="s">
        <v>93</v>
      </c>
      <c r="D126" s="210"/>
      <c r="E126" s="211"/>
      <c r="F126" s="211"/>
      <c r="G126" s="211" t="s">
        <v>118</v>
      </c>
      <c r="H126" s="211"/>
      <c r="I126" s="211"/>
      <c r="J126" s="211" t="s">
        <v>118</v>
      </c>
      <c r="K126" s="211"/>
      <c r="L126" s="211"/>
      <c r="M126" s="211"/>
      <c r="N126" s="211" t="s">
        <v>118</v>
      </c>
      <c r="O126" s="211"/>
      <c r="P126" s="211"/>
      <c r="Q126" s="211" t="s">
        <v>118</v>
      </c>
      <c r="R126" s="211"/>
      <c r="S126" s="211"/>
      <c r="T126" s="211" t="s">
        <v>118</v>
      </c>
      <c r="U126" s="211"/>
      <c r="V126" s="211" t="s">
        <v>118</v>
      </c>
      <c r="W126" s="211"/>
      <c r="X126" s="211"/>
      <c r="Y126" s="211" t="s">
        <v>118</v>
      </c>
      <c r="Z126" s="211"/>
      <c r="AA126" s="211"/>
      <c r="AB126" s="211"/>
      <c r="AC126" s="211"/>
      <c r="AD126" s="211"/>
      <c r="AE126" s="211" t="s">
        <v>118</v>
      </c>
      <c r="AF126" s="211"/>
      <c r="AG126" s="226"/>
      <c r="AH126" s="226"/>
      <c r="AI126" s="222" t="s">
        <v>129</v>
      </c>
      <c r="AJ126" s="226"/>
      <c r="AK126" s="211" t="s">
        <v>118</v>
      </c>
      <c r="AL126" s="211"/>
      <c r="AM126" s="212"/>
      <c r="AN126" s="212"/>
      <c r="AO126" s="212"/>
      <c r="AP126" s="212"/>
      <c r="AQ126" s="92">
        <v>10</v>
      </c>
      <c r="AR126" s="221">
        <f t="shared" ref="AR126" si="38">34*3</f>
        <v>102</v>
      </c>
      <c r="AS126" s="236">
        <f t="shared" si="36"/>
        <v>9.8039215686274508E-2</v>
      </c>
    </row>
    <row r="127" spans="1:45" x14ac:dyDescent="0.2">
      <c r="A127" s="123"/>
      <c r="B127" s="107"/>
      <c r="C127" s="84" t="s">
        <v>94</v>
      </c>
      <c r="D127" s="210"/>
      <c r="E127" s="211"/>
      <c r="F127" s="211"/>
      <c r="G127" s="211" t="s">
        <v>118</v>
      </c>
      <c r="H127" s="211"/>
      <c r="I127" s="211"/>
      <c r="J127" s="211" t="s">
        <v>118</v>
      </c>
      <c r="K127" s="211"/>
      <c r="L127" s="211"/>
      <c r="M127" s="211"/>
      <c r="N127" s="211" t="s">
        <v>118</v>
      </c>
      <c r="O127" s="211"/>
      <c r="P127" s="211"/>
      <c r="Q127" s="211" t="s">
        <v>118</v>
      </c>
      <c r="R127" s="211"/>
      <c r="S127" s="211"/>
      <c r="T127" s="211" t="s">
        <v>118</v>
      </c>
      <c r="U127" s="211"/>
      <c r="V127" s="211" t="s">
        <v>118</v>
      </c>
      <c r="W127" s="211"/>
      <c r="X127" s="211"/>
      <c r="Y127" s="211" t="s">
        <v>118</v>
      </c>
      <c r="Z127" s="211"/>
      <c r="AA127" s="211"/>
      <c r="AB127" s="211"/>
      <c r="AC127" s="211"/>
      <c r="AD127" s="211"/>
      <c r="AE127" s="211" t="s">
        <v>118</v>
      </c>
      <c r="AF127" s="211"/>
      <c r="AG127" s="226"/>
      <c r="AH127" s="226"/>
      <c r="AI127" s="222" t="s">
        <v>129</v>
      </c>
      <c r="AJ127" s="226"/>
      <c r="AK127" s="211" t="s">
        <v>118</v>
      </c>
      <c r="AL127" s="211"/>
      <c r="AM127" s="212"/>
      <c r="AN127" s="212"/>
      <c r="AO127" s="212"/>
      <c r="AP127" s="212"/>
      <c r="AQ127" s="92">
        <v>10</v>
      </c>
      <c r="AR127" s="221">
        <v>102</v>
      </c>
      <c r="AS127" s="236">
        <v>4.9000000000000002E-2</v>
      </c>
    </row>
    <row r="128" spans="1:45" x14ac:dyDescent="0.2">
      <c r="A128" s="123"/>
      <c r="B128" s="106" t="s">
        <v>11</v>
      </c>
      <c r="C128" s="49" t="s">
        <v>93</v>
      </c>
      <c r="D128" s="210"/>
      <c r="E128" s="211"/>
      <c r="F128" s="211"/>
      <c r="G128" s="211"/>
      <c r="H128" s="211"/>
      <c r="I128" s="211"/>
      <c r="J128" s="211" t="s">
        <v>118</v>
      </c>
      <c r="K128" s="211"/>
      <c r="L128" s="211"/>
      <c r="M128" s="211"/>
      <c r="N128" s="211"/>
      <c r="O128" s="211"/>
      <c r="P128" s="211"/>
      <c r="Q128" s="211"/>
      <c r="R128" s="211"/>
      <c r="S128" s="211" t="s">
        <v>118</v>
      </c>
      <c r="T128" s="211"/>
      <c r="U128" s="211"/>
      <c r="V128" s="211"/>
      <c r="W128" s="211" t="s">
        <v>118</v>
      </c>
      <c r="X128" s="211"/>
      <c r="Y128" s="211"/>
      <c r="Z128" s="211"/>
      <c r="AA128" s="211"/>
      <c r="AB128" s="211"/>
      <c r="AC128" s="211"/>
      <c r="AD128" s="211"/>
      <c r="AE128" s="211"/>
      <c r="AF128" s="211" t="s">
        <v>118</v>
      </c>
      <c r="AG128" s="226"/>
      <c r="AH128" s="218" t="s">
        <v>116</v>
      </c>
      <c r="AI128" s="212"/>
      <c r="AJ128" s="237"/>
      <c r="AK128" s="211" t="s">
        <v>118</v>
      </c>
      <c r="AL128" s="211"/>
      <c r="AM128" s="212"/>
      <c r="AN128" s="212"/>
      <c r="AO128" s="212"/>
      <c r="AP128" s="212"/>
      <c r="AQ128" s="92">
        <v>6</v>
      </c>
      <c r="AR128" s="221">
        <f>34*5</f>
        <v>170</v>
      </c>
      <c r="AS128" s="236">
        <f t="shared" si="36"/>
        <v>3.5294117647058823E-2</v>
      </c>
    </row>
    <row r="129" spans="1:45" x14ac:dyDescent="0.2">
      <c r="A129" s="123"/>
      <c r="B129" s="107"/>
      <c r="C129" s="84" t="s">
        <v>94</v>
      </c>
      <c r="D129" s="210"/>
      <c r="E129" s="211"/>
      <c r="F129" s="211"/>
      <c r="G129" s="211"/>
      <c r="H129" s="211"/>
      <c r="I129" s="211"/>
      <c r="J129" s="211" t="s">
        <v>118</v>
      </c>
      <c r="K129" s="211"/>
      <c r="L129" s="211"/>
      <c r="M129" s="211"/>
      <c r="N129" s="211"/>
      <c r="O129" s="211"/>
      <c r="P129" s="211"/>
      <c r="Q129" s="211"/>
      <c r="R129" s="211"/>
      <c r="S129" s="211" t="s">
        <v>118</v>
      </c>
      <c r="T129" s="211"/>
      <c r="U129" s="211"/>
      <c r="V129" s="211"/>
      <c r="W129" s="211" t="s">
        <v>118</v>
      </c>
      <c r="X129" s="211"/>
      <c r="Y129" s="211"/>
      <c r="Z129" s="211"/>
      <c r="AA129" s="211"/>
      <c r="AB129" s="211"/>
      <c r="AC129" s="211"/>
      <c r="AD129" s="211"/>
      <c r="AE129" s="211"/>
      <c r="AF129" s="211" t="s">
        <v>118</v>
      </c>
      <c r="AG129" s="226"/>
      <c r="AH129" s="218" t="s">
        <v>116</v>
      </c>
      <c r="AI129" s="212"/>
      <c r="AJ129" s="237"/>
      <c r="AK129" s="211" t="s">
        <v>118</v>
      </c>
      <c r="AL129" s="211"/>
      <c r="AM129" s="212"/>
      <c r="AN129" s="212"/>
      <c r="AO129" s="212"/>
      <c r="AP129" s="212"/>
      <c r="AQ129" s="92">
        <v>6</v>
      </c>
      <c r="AR129" s="221">
        <v>170</v>
      </c>
      <c r="AS129" s="236">
        <v>3.5294117647058823E-2</v>
      </c>
    </row>
    <row r="130" spans="1:45" x14ac:dyDescent="0.2">
      <c r="A130" s="123"/>
      <c r="B130" s="106" t="s">
        <v>28</v>
      </c>
      <c r="C130" s="49" t="s">
        <v>93</v>
      </c>
      <c r="D130" s="210"/>
      <c r="E130" s="211"/>
      <c r="F130" s="211"/>
      <c r="G130" s="211"/>
      <c r="H130" s="211"/>
      <c r="I130" s="211"/>
      <c r="J130" s="211"/>
      <c r="K130" s="211" t="s">
        <v>118</v>
      </c>
      <c r="L130" s="211"/>
      <c r="M130" s="211"/>
      <c r="N130" s="211" t="s">
        <v>118</v>
      </c>
      <c r="O130" s="211"/>
      <c r="P130" s="211"/>
      <c r="Q130" s="211"/>
      <c r="R130" s="211"/>
      <c r="S130" s="211" t="s">
        <v>118</v>
      </c>
      <c r="T130" s="211"/>
      <c r="U130" s="211"/>
      <c r="V130" s="211" t="s">
        <v>118</v>
      </c>
      <c r="W130" s="211"/>
      <c r="X130" s="211"/>
      <c r="Y130" s="211"/>
      <c r="Z130" s="211"/>
      <c r="AA130" s="211"/>
      <c r="AB130" s="211" t="s">
        <v>118</v>
      </c>
      <c r="AC130" s="211"/>
      <c r="AD130" s="211"/>
      <c r="AE130" s="211"/>
      <c r="AF130" s="211" t="s">
        <v>118</v>
      </c>
      <c r="AG130" s="220"/>
      <c r="AH130" s="211"/>
      <c r="AI130" s="222" t="s">
        <v>129</v>
      </c>
      <c r="AJ130" s="233"/>
      <c r="AK130" s="211"/>
      <c r="AL130" s="211"/>
      <c r="AM130" s="212"/>
      <c r="AN130" s="212"/>
      <c r="AO130" s="212"/>
      <c r="AP130" s="212"/>
      <c r="AQ130" s="92">
        <v>7</v>
      </c>
      <c r="AR130" s="221">
        <f>34*3</f>
        <v>102</v>
      </c>
      <c r="AS130" s="236">
        <f t="shared" si="36"/>
        <v>6.8627450980392163E-2</v>
      </c>
    </row>
    <row r="131" spans="1:45" x14ac:dyDescent="0.2">
      <c r="A131" s="123"/>
      <c r="B131" s="107"/>
      <c r="C131" s="49" t="s">
        <v>94</v>
      </c>
      <c r="D131" s="210"/>
      <c r="E131" s="211"/>
      <c r="F131" s="211"/>
      <c r="G131" s="211"/>
      <c r="H131" s="211"/>
      <c r="I131" s="211"/>
      <c r="J131" s="211"/>
      <c r="K131" s="211" t="s">
        <v>118</v>
      </c>
      <c r="L131" s="211"/>
      <c r="M131" s="211"/>
      <c r="N131" s="211" t="s">
        <v>118</v>
      </c>
      <c r="O131" s="211"/>
      <c r="P131" s="211"/>
      <c r="Q131" s="211"/>
      <c r="R131" s="211"/>
      <c r="S131" s="211" t="s">
        <v>118</v>
      </c>
      <c r="T131" s="211"/>
      <c r="U131" s="211"/>
      <c r="V131" s="211" t="s">
        <v>118</v>
      </c>
      <c r="W131" s="211"/>
      <c r="X131" s="211"/>
      <c r="Y131" s="211"/>
      <c r="Z131" s="211"/>
      <c r="AA131" s="211"/>
      <c r="AB131" s="211" t="s">
        <v>118</v>
      </c>
      <c r="AC131" s="211"/>
      <c r="AD131" s="211"/>
      <c r="AE131" s="211"/>
      <c r="AF131" s="211" t="s">
        <v>118</v>
      </c>
      <c r="AG131" s="220"/>
      <c r="AH131" s="211"/>
      <c r="AI131" s="222" t="s">
        <v>129</v>
      </c>
      <c r="AJ131" s="212"/>
      <c r="AK131" s="211"/>
      <c r="AL131" s="211"/>
      <c r="AM131" s="212"/>
      <c r="AN131" s="212"/>
      <c r="AO131" s="212"/>
      <c r="AP131" s="212"/>
      <c r="AQ131" s="92">
        <v>7</v>
      </c>
      <c r="AR131" s="221">
        <f t="shared" ref="AR131" si="39">34*3</f>
        <v>102</v>
      </c>
      <c r="AS131" s="236">
        <f t="shared" si="36"/>
        <v>6.8627450980392163E-2</v>
      </c>
    </row>
    <row r="132" spans="1:45" ht="18.75" customHeight="1" x14ac:dyDescent="0.2">
      <c r="A132" s="123"/>
      <c r="B132" s="106" t="s">
        <v>30</v>
      </c>
      <c r="C132" s="49" t="s">
        <v>93</v>
      </c>
      <c r="D132" s="210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 t="s">
        <v>118</v>
      </c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 t="s">
        <v>118</v>
      </c>
      <c r="AA132" s="211"/>
      <c r="AB132" s="211"/>
      <c r="AC132" s="211"/>
      <c r="AD132" s="211"/>
      <c r="AE132" s="226"/>
      <c r="AF132" s="220"/>
      <c r="AG132" s="235"/>
      <c r="AH132" s="211"/>
      <c r="AI132" s="222" t="s">
        <v>129</v>
      </c>
      <c r="AJ132" s="212"/>
      <c r="AK132" s="211"/>
      <c r="AL132" s="220" t="s">
        <v>118</v>
      </c>
      <c r="AM132" s="212"/>
      <c r="AN132" s="212"/>
      <c r="AO132" s="212"/>
      <c r="AP132" s="212"/>
      <c r="AQ132" s="92">
        <v>4</v>
      </c>
      <c r="AR132" s="221">
        <f>34*1</f>
        <v>34</v>
      </c>
      <c r="AS132" s="236">
        <f t="shared" si="36"/>
        <v>0.11764705882352941</v>
      </c>
    </row>
    <row r="133" spans="1:45" ht="15.75" customHeight="1" x14ac:dyDescent="0.2">
      <c r="A133" s="123"/>
      <c r="B133" s="107"/>
      <c r="C133" s="84" t="s">
        <v>94</v>
      </c>
      <c r="D133" s="210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 t="s">
        <v>118</v>
      </c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 t="s">
        <v>118</v>
      </c>
      <c r="AA133" s="211"/>
      <c r="AB133" s="211"/>
      <c r="AC133" s="211"/>
      <c r="AD133" s="211"/>
      <c r="AE133" s="226"/>
      <c r="AF133" s="220"/>
      <c r="AG133" s="235"/>
      <c r="AH133" s="211"/>
      <c r="AI133" s="222" t="s">
        <v>129</v>
      </c>
      <c r="AJ133" s="212"/>
      <c r="AK133" s="211"/>
      <c r="AL133" s="220" t="s">
        <v>118</v>
      </c>
      <c r="AM133" s="212"/>
      <c r="AN133" s="212"/>
      <c r="AO133" s="212"/>
      <c r="AP133" s="212"/>
      <c r="AQ133" s="92">
        <v>4</v>
      </c>
      <c r="AR133" s="221">
        <v>34</v>
      </c>
      <c r="AS133" s="236">
        <v>0.1176</v>
      </c>
    </row>
    <row r="134" spans="1:45" x14ac:dyDescent="0.2">
      <c r="A134" s="123"/>
      <c r="B134" s="106" t="s">
        <v>29</v>
      </c>
      <c r="C134" s="49" t="s">
        <v>93</v>
      </c>
      <c r="D134" s="210"/>
      <c r="E134" s="211"/>
      <c r="F134" s="211"/>
      <c r="G134" s="211"/>
      <c r="H134" s="211"/>
      <c r="I134" s="211"/>
      <c r="J134" s="211"/>
      <c r="K134" s="211"/>
      <c r="L134" s="219"/>
      <c r="M134" s="22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20"/>
      <c r="AF134" s="220"/>
      <c r="AG134" s="211" t="s">
        <v>118</v>
      </c>
      <c r="AH134" s="211"/>
      <c r="AI134" s="222" t="s">
        <v>129</v>
      </c>
      <c r="AJ134" s="211"/>
      <c r="AK134" s="211"/>
      <c r="AL134" s="211"/>
      <c r="AM134" s="212"/>
      <c r="AN134" s="212"/>
      <c r="AO134" s="212"/>
      <c r="AP134" s="212"/>
      <c r="AQ134" s="92">
        <v>2</v>
      </c>
      <c r="AR134" s="221">
        <f t="shared" ref="AR134" si="40">34*1</f>
        <v>34</v>
      </c>
      <c r="AS134" s="236">
        <f t="shared" si="36"/>
        <v>5.8823529411764705E-2</v>
      </c>
    </row>
    <row r="135" spans="1:45" ht="27" customHeight="1" x14ac:dyDescent="0.2">
      <c r="A135" s="123"/>
      <c r="B135" s="107"/>
      <c r="C135" s="84" t="s">
        <v>94</v>
      </c>
      <c r="D135" s="210"/>
      <c r="E135" s="211"/>
      <c r="F135" s="211"/>
      <c r="G135" s="211"/>
      <c r="H135" s="211"/>
      <c r="I135" s="211"/>
      <c r="J135" s="211"/>
      <c r="K135" s="211"/>
      <c r="L135" s="219"/>
      <c r="M135" s="22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20"/>
      <c r="AF135" s="220"/>
      <c r="AG135" s="211" t="s">
        <v>118</v>
      </c>
      <c r="AH135" s="211"/>
      <c r="AI135" s="222" t="s">
        <v>129</v>
      </c>
      <c r="AJ135" s="211"/>
      <c r="AK135" s="211"/>
      <c r="AL135" s="211"/>
      <c r="AM135" s="212"/>
      <c r="AN135" s="212"/>
      <c r="AO135" s="212"/>
      <c r="AP135" s="212"/>
      <c r="AQ135" s="92">
        <v>2</v>
      </c>
      <c r="AR135" s="221">
        <v>34</v>
      </c>
      <c r="AS135" s="236">
        <v>5.8799999999999998E-2</v>
      </c>
    </row>
    <row r="136" spans="1:45" x14ac:dyDescent="0.2">
      <c r="A136" s="62"/>
      <c r="B136" s="63"/>
      <c r="C136" s="63"/>
      <c r="D136" s="63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2"/>
      <c r="AN136" s="62"/>
      <c r="AO136" s="62"/>
      <c r="AP136" s="62"/>
      <c r="AQ136" s="62"/>
      <c r="AR136" s="62"/>
      <c r="AS136" s="62"/>
    </row>
    <row r="137" spans="1:45" ht="26.25" x14ac:dyDescent="0.2">
      <c r="A137" s="114" t="s">
        <v>33</v>
      </c>
      <c r="B137" s="115"/>
      <c r="C137" s="115"/>
      <c r="D137" s="116"/>
      <c r="E137" s="125" t="s">
        <v>40</v>
      </c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6" t="s">
        <v>20</v>
      </c>
      <c r="AR137" s="119" t="s">
        <v>22</v>
      </c>
      <c r="AS137" s="124" t="s">
        <v>21</v>
      </c>
    </row>
    <row r="138" spans="1:45" x14ac:dyDescent="0.2">
      <c r="A138" s="108" t="s">
        <v>0</v>
      </c>
      <c r="B138" s="109"/>
      <c r="C138" s="110"/>
      <c r="D138" s="22" t="s">
        <v>18</v>
      </c>
      <c r="E138" s="117" t="s">
        <v>1</v>
      </c>
      <c r="F138" s="117"/>
      <c r="G138" s="117"/>
      <c r="H138" s="117"/>
      <c r="I138" s="117" t="s">
        <v>2</v>
      </c>
      <c r="J138" s="117"/>
      <c r="K138" s="117"/>
      <c r="L138" s="117"/>
      <c r="M138" s="117" t="s">
        <v>3</v>
      </c>
      <c r="N138" s="117"/>
      <c r="O138" s="117"/>
      <c r="P138" s="117"/>
      <c r="Q138" s="117" t="s">
        <v>4</v>
      </c>
      <c r="R138" s="117"/>
      <c r="S138" s="117"/>
      <c r="T138" s="117"/>
      <c r="U138" s="117" t="s">
        <v>5</v>
      </c>
      <c r="V138" s="117"/>
      <c r="W138" s="117"/>
      <c r="X138" s="117" t="s">
        <v>6</v>
      </c>
      <c r="Y138" s="117"/>
      <c r="Z138" s="117"/>
      <c r="AA138" s="117"/>
      <c r="AB138" s="117" t="s">
        <v>7</v>
      </c>
      <c r="AC138" s="117"/>
      <c r="AD138" s="117"/>
      <c r="AE138" s="117" t="s">
        <v>8</v>
      </c>
      <c r="AF138" s="117"/>
      <c r="AG138" s="117"/>
      <c r="AH138" s="117"/>
      <c r="AI138" s="117"/>
      <c r="AJ138" s="117" t="s">
        <v>9</v>
      </c>
      <c r="AK138" s="117"/>
      <c r="AL138" s="117"/>
      <c r="AM138" s="117" t="s">
        <v>10</v>
      </c>
      <c r="AN138" s="117"/>
      <c r="AO138" s="117"/>
      <c r="AP138" s="117"/>
      <c r="AQ138" s="126"/>
      <c r="AR138" s="119"/>
      <c r="AS138" s="124"/>
    </row>
    <row r="139" spans="1:45" ht="25.5" customHeight="1" x14ac:dyDescent="0.2">
      <c r="A139" s="111"/>
      <c r="B139" s="112"/>
      <c r="C139" s="113"/>
      <c r="D139" s="22" t="s">
        <v>19</v>
      </c>
      <c r="E139" s="5">
        <v>1</v>
      </c>
      <c r="F139" s="5">
        <v>2</v>
      </c>
      <c r="G139" s="5">
        <v>3</v>
      </c>
      <c r="H139" s="5">
        <v>4</v>
      </c>
      <c r="I139" s="5">
        <v>5</v>
      </c>
      <c r="J139" s="5">
        <v>6</v>
      </c>
      <c r="K139" s="5">
        <v>7</v>
      </c>
      <c r="L139" s="5">
        <v>8</v>
      </c>
      <c r="M139" s="5">
        <v>9</v>
      </c>
      <c r="N139" s="5">
        <v>10</v>
      </c>
      <c r="O139" s="5">
        <v>11</v>
      </c>
      <c r="P139" s="5">
        <v>12</v>
      </c>
      <c r="Q139" s="5">
        <v>13</v>
      </c>
      <c r="R139" s="5">
        <v>14</v>
      </c>
      <c r="S139" s="5">
        <v>15</v>
      </c>
      <c r="T139" s="5">
        <v>16</v>
      </c>
      <c r="U139" s="5">
        <v>17</v>
      </c>
      <c r="V139" s="5">
        <v>18</v>
      </c>
      <c r="W139" s="5">
        <v>19</v>
      </c>
      <c r="X139" s="5">
        <v>20</v>
      </c>
      <c r="Y139" s="5">
        <v>21</v>
      </c>
      <c r="Z139" s="5">
        <v>22</v>
      </c>
      <c r="AA139" s="5">
        <v>23</v>
      </c>
      <c r="AB139" s="5">
        <v>24</v>
      </c>
      <c r="AC139" s="5">
        <v>25</v>
      </c>
      <c r="AD139" s="5">
        <v>26</v>
      </c>
      <c r="AE139" s="5">
        <v>27</v>
      </c>
      <c r="AF139" s="5">
        <v>28</v>
      </c>
      <c r="AG139" s="5">
        <v>29</v>
      </c>
      <c r="AH139" s="5">
        <v>30</v>
      </c>
      <c r="AI139" s="5">
        <v>31</v>
      </c>
      <c r="AJ139" s="5">
        <v>32</v>
      </c>
      <c r="AK139" s="5">
        <v>33</v>
      </c>
      <c r="AL139" s="5">
        <v>34</v>
      </c>
      <c r="AM139" s="5">
        <v>35</v>
      </c>
      <c r="AN139" s="5">
        <v>36</v>
      </c>
      <c r="AO139" s="5">
        <v>37</v>
      </c>
      <c r="AP139" s="5">
        <v>38</v>
      </c>
      <c r="AQ139" s="126"/>
      <c r="AR139" s="119"/>
      <c r="AS139" s="124"/>
    </row>
    <row r="140" spans="1:45" x14ac:dyDescent="0.2">
      <c r="A140" s="105" t="s">
        <v>25</v>
      </c>
      <c r="B140" s="106" t="s">
        <v>13</v>
      </c>
      <c r="C140" s="49" t="s">
        <v>95</v>
      </c>
      <c r="D140" s="210"/>
      <c r="E140" s="211"/>
      <c r="F140" s="211" t="s">
        <v>118</v>
      </c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 t="s">
        <v>118</v>
      </c>
      <c r="R140" s="211"/>
      <c r="S140" s="211"/>
      <c r="T140" s="211" t="s">
        <v>118</v>
      </c>
      <c r="U140" s="211"/>
      <c r="V140" s="211"/>
      <c r="W140" s="211"/>
      <c r="X140" s="211"/>
      <c r="Y140" s="211"/>
      <c r="Z140" s="211" t="s">
        <v>118</v>
      </c>
      <c r="AA140" s="211"/>
      <c r="AB140" s="211"/>
      <c r="AC140" s="211"/>
      <c r="AD140" s="211" t="s">
        <v>118</v>
      </c>
      <c r="AE140" s="211"/>
      <c r="AF140" s="211"/>
      <c r="AG140" s="226"/>
      <c r="AH140" s="218" t="s">
        <v>116</v>
      </c>
      <c r="AI140" s="211"/>
      <c r="AJ140" s="211"/>
      <c r="AK140" s="220"/>
      <c r="AL140" s="211" t="s">
        <v>118</v>
      </c>
      <c r="AM140" s="212"/>
      <c r="AN140" s="212"/>
      <c r="AO140" s="212"/>
      <c r="AP140" s="212"/>
      <c r="AQ140" s="7">
        <v>7</v>
      </c>
      <c r="AR140" s="3">
        <f>34*4</f>
        <v>136</v>
      </c>
      <c r="AS140" s="8">
        <f t="shared" ref="AS140:AS160" si="41">AQ140/AR140</f>
        <v>5.1470588235294115E-2</v>
      </c>
    </row>
    <row r="141" spans="1:45" x14ac:dyDescent="0.2">
      <c r="A141" s="105"/>
      <c r="B141" s="107"/>
      <c r="C141" s="49" t="s">
        <v>96</v>
      </c>
      <c r="D141" s="210"/>
      <c r="E141" s="211"/>
      <c r="F141" s="211" t="s">
        <v>118</v>
      </c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 t="s">
        <v>118</v>
      </c>
      <c r="R141" s="211"/>
      <c r="S141" s="211"/>
      <c r="T141" s="211" t="s">
        <v>118</v>
      </c>
      <c r="U141" s="211"/>
      <c r="V141" s="211"/>
      <c r="W141" s="211"/>
      <c r="X141" s="211"/>
      <c r="Y141" s="211"/>
      <c r="Z141" s="211" t="s">
        <v>118</v>
      </c>
      <c r="AA141" s="211"/>
      <c r="AB141" s="211"/>
      <c r="AC141" s="211"/>
      <c r="AD141" s="211" t="s">
        <v>118</v>
      </c>
      <c r="AE141" s="211"/>
      <c r="AF141" s="211"/>
      <c r="AG141" s="226"/>
      <c r="AH141" s="218" t="s">
        <v>116</v>
      </c>
      <c r="AI141" s="211"/>
      <c r="AJ141" s="211"/>
      <c r="AK141" s="220"/>
      <c r="AL141" s="211" t="s">
        <v>118</v>
      </c>
      <c r="AM141" s="212"/>
      <c r="AN141" s="212"/>
      <c r="AO141" s="212"/>
      <c r="AP141" s="212"/>
      <c r="AQ141" s="7">
        <v>7</v>
      </c>
      <c r="AR141" s="3">
        <v>136</v>
      </c>
      <c r="AS141" s="8">
        <v>5.1499999999999997E-2</v>
      </c>
    </row>
    <row r="142" spans="1:45" ht="12" customHeight="1" x14ac:dyDescent="0.2">
      <c r="A142" s="105"/>
      <c r="B142" s="106" t="s">
        <v>27</v>
      </c>
      <c r="C142" s="49" t="s">
        <v>95</v>
      </c>
      <c r="D142" s="210"/>
      <c r="E142" s="211"/>
      <c r="F142" s="211"/>
      <c r="G142" s="211" t="s">
        <v>118</v>
      </c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 t="s">
        <v>118</v>
      </c>
      <c r="W142" s="211"/>
      <c r="X142" s="211"/>
      <c r="Y142" s="211"/>
      <c r="Z142" s="211"/>
      <c r="AA142" s="211"/>
      <c r="AB142" s="211"/>
      <c r="AC142" s="211"/>
      <c r="AD142" s="211"/>
      <c r="AE142" s="211"/>
      <c r="AF142" s="211"/>
      <c r="AG142" s="211"/>
      <c r="AH142" s="220"/>
      <c r="AI142" s="227" t="s">
        <v>129</v>
      </c>
      <c r="AJ142" s="211"/>
      <c r="AK142" s="211"/>
      <c r="AL142" s="211"/>
      <c r="AM142" s="212"/>
      <c r="AN142" s="212"/>
      <c r="AO142" s="212"/>
      <c r="AP142" s="212"/>
      <c r="AQ142" s="7">
        <v>3</v>
      </c>
      <c r="AR142" s="3">
        <f>34*2</f>
        <v>68</v>
      </c>
      <c r="AS142" s="8">
        <f t="shared" si="41"/>
        <v>4.4117647058823532E-2</v>
      </c>
    </row>
    <row r="143" spans="1:45" ht="12.75" customHeight="1" x14ac:dyDescent="0.2">
      <c r="A143" s="105"/>
      <c r="B143" s="107"/>
      <c r="C143" s="84" t="s">
        <v>96</v>
      </c>
      <c r="D143" s="210"/>
      <c r="E143" s="211"/>
      <c r="F143" s="211"/>
      <c r="G143" s="211" t="s">
        <v>118</v>
      </c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 t="s">
        <v>118</v>
      </c>
      <c r="W143" s="211"/>
      <c r="X143" s="211"/>
      <c r="Y143" s="211"/>
      <c r="Z143" s="211"/>
      <c r="AA143" s="211"/>
      <c r="AB143" s="211"/>
      <c r="AC143" s="211"/>
      <c r="AD143" s="211"/>
      <c r="AE143" s="211"/>
      <c r="AF143" s="226"/>
      <c r="AG143" s="211"/>
      <c r="AH143" s="220"/>
      <c r="AI143" s="227" t="s">
        <v>129</v>
      </c>
      <c r="AJ143" s="211"/>
      <c r="AK143" s="211"/>
      <c r="AL143" s="211"/>
      <c r="AM143" s="212"/>
      <c r="AN143" s="212"/>
      <c r="AO143" s="212"/>
      <c r="AP143" s="212"/>
      <c r="AQ143" s="7">
        <v>3</v>
      </c>
      <c r="AR143" s="3">
        <v>68</v>
      </c>
      <c r="AS143" s="8">
        <v>4.41E-2</v>
      </c>
    </row>
    <row r="144" spans="1:45" x14ac:dyDescent="0.2">
      <c r="A144" s="105"/>
      <c r="B144" s="106" t="s">
        <v>12</v>
      </c>
      <c r="C144" s="49" t="s">
        <v>95</v>
      </c>
      <c r="D144" s="213"/>
      <c r="E144" s="211"/>
      <c r="F144" s="211"/>
      <c r="G144" s="211"/>
      <c r="H144" s="211" t="s">
        <v>118</v>
      </c>
      <c r="I144" s="211"/>
      <c r="J144" s="211"/>
      <c r="K144" s="211"/>
      <c r="L144" s="211"/>
      <c r="M144" s="211"/>
      <c r="N144" s="211" t="s">
        <v>118</v>
      </c>
      <c r="O144" s="211"/>
      <c r="P144" s="211"/>
      <c r="Q144" s="211"/>
      <c r="R144" s="211"/>
      <c r="S144" s="211" t="s">
        <v>118</v>
      </c>
      <c r="T144" s="211"/>
      <c r="U144" s="211"/>
      <c r="V144" s="211"/>
      <c r="W144" s="211"/>
      <c r="X144" s="211" t="s">
        <v>118</v>
      </c>
      <c r="Y144" s="211"/>
      <c r="Z144" s="211"/>
      <c r="AA144" s="211"/>
      <c r="AB144" s="211"/>
      <c r="AC144" s="211"/>
      <c r="AD144" s="211" t="s">
        <v>118</v>
      </c>
      <c r="AE144" s="211"/>
      <c r="AF144" s="220"/>
      <c r="AG144" s="211" t="s">
        <v>118</v>
      </c>
      <c r="AH144" s="211"/>
      <c r="AI144" s="227" t="s">
        <v>129</v>
      </c>
      <c r="AJ144" s="211"/>
      <c r="AK144" s="211"/>
      <c r="AL144" s="211"/>
      <c r="AM144" s="212"/>
      <c r="AN144" s="212"/>
      <c r="AO144" s="212"/>
      <c r="AP144" s="212"/>
      <c r="AQ144" s="7">
        <v>7</v>
      </c>
      <c r="AR144" s="3">
        <f>34*3</f>
        <v>102</v>
      </c>
      <c r="AS144" s="8">
        <f t="shared" si="41"/>
        <v>6.8627450980392163E-2</v>
      </c>
    </row>
    <row r="145" spans="1:45" x14ac:dyDescent="0.2">
      <c r="A145" s="105"/>
      <c r="B145" s="107"/>
      <c r="C145" s="84" t="s">
        <v>96</v>
      </c>
      <c r="D145" s="213"/>
      <c r="E145" s="211"/>
      <c r="F145" s="211"/>
      <c r="G145" s="211"/>
      <c r="H145" s="211" t="s">
        <v>118</v>
      </c>
      <c r="I145" s="211"/>
      <c r="J145" s="211"/>
      <c r="K145" s="211"/>
      <c r="L145" s="211"/>
      <c r="M145" s="211"/>
      <c r="N145" s="211" t="s">
        <v>118</v>
      </c>
      <c r="O145" s="211"/>
      <c r="P145" s="211"/>
      <c r="Q145" s="211"/>
      <c r="R145" s="211"/>
      <c r="S145" s="211" t="s">
        <v>118</v>
      </c>
      <c r="T145" s="211"/>
      <c r="U145" s="211"/>
      <c r="V145" s="211"/>
      <c r="W145" s="211"/>
      <c r="X145" s="211" t="s">
        <v>118</v>
      </c>
      <c r="Y145" s="211"/>
      <c r="Z145" s="211"/>
      <c r="AA145" s="211"/>
      <c r="AB145" s="211"/>
      <c r="AC145" s="211"/>
      <c r="AD145" s="211" t="s">
        <v>118</v>
      </c>
      <c r="AE145" s="211"/>
      <c r="AF145" s="220"/>
      <c r="AG145" s="211" t="s">
        <v>118</v>
      </c>
      <c r="AH145" s="211"/>
      <c r="AI145" s="227" t="s">
        <v>129</v>
      </c>
      <c r="AJ145" s="211"/>
      <c r="AK145" s="211"/>
      <c r="AL145" s="211"/>
      <c r="AM145" s="212"/>
      <c r="AN145" s="212"/>
      <c r="AO145" s="212"/>
      <c r="AP145" s="212"/>
      <c r="AQ145" s="7">
        <v>7</v>
      </c>
      <c r="AR145" s="3">
        <v>102</v>
      </c>
      <c r="AS145" s="8">
        <v>6.8599999999999994E-2</v>
      </c>
    </row>
    <row r="146" spans="1:45" x14ac:dyDescent="0.2">
      <c r="A146" s="105"/>
      <c r="B146" s="106" t="s">
        <v>90</v>
      </c>
      <c r="C146" s="49" t="s">
        <v>95</v>
      </c>
      <c r="D146" s="210"/>
      <c r="E146" s="211"/>
      <c r="F146" s="211"/>
      <c r="G146" s="211"/>
      <c r="H146" s="211"/>
      <c r="I146" s="211"/>
      <c r="J146" s="211" t="s">
        <v>118</v>
      </c>
      <c r="K146" s="211"/>
      <c r="L146" s="211"/>
      <c r="M146" s="221"/>
      <c r="N146" s="211" t="s">
        <v>118</v>
      </c>
      <c r="O146" s="211"/>
      <c r="P146" s="211"/>
      <c r="Q146" s="211"/>
      <c r="R146" s="211"/>
      <c r="S146" s="211"/>
      <c r="T146" s="211" t="s">
        <v>118</v>
      </c>
      <c r="U146" s="211"/>
      <c r="V146" s="211"/>
      <c r="W146" s="211"/>
      <c r="X146" s="211"/>
      <c r="Y146" s="211"/>
      <c r="Z146" s="211" t="s">
        <v>118</v>
      </c>
      <c r="AA146" s="211"/>
      <c r="AB146" s="211"/>
      <c r="AC146" s="211"/>
      <c r="AD146" s="211"/>
      <c r="AE146" s="211"/>
      <c r="AF146" s="211"/>
      <c r="AG146" s="211"/>
      <c r="AH146" s="218" t="s">
        <v>116</v>
      </c>
      <c r="AI146" s="212"/>
      <c r="AJ146" s="233"/>
      <c r="AK146" s="220"/>
      <c r="AL146" s="211"/>
      <c r="AM146" s="212"/>
      <c r="AN146" s="212"/>
      <c r="AO146" s="212"/>
      <c r="AP146" s="212"/>
      <c r="AQ146" s="92">
        <v>5</v>
      </c>
      <c r="AR146" s="3">
        <f t="shared" ref="AR146" si="42">34*3</f>
        <v>102</v>
      </c>
      <c r="AS146" s="8">
        <f t="shared" si="41"/>
        <v>4.9019607843137254E-2</v>
      </c>
    </row>
    <row r="147" spans="1:45" x14ac:dyDescent="0.2">
      <c r="A147" s="105"/>
      <c r="B147" s="107"/>
      <c r="C147" s="84" t="s">
        <v>96</v>
      </c>
      <c r="D147" s="210"/>
      <c r="E147" s="211"/>
      <c r="F147" s="211"/>
      <c r="G147" s="211"/>
      <c r="H147" s="211"/>
      <c r="I147" s="211"/>
      <c r="J147" s="211" t="s">
        <v>118</v>
      </c>
      <c r="K147" s="211"/>
      <c r="L147" s="211"/>
      <c r="M147" s="221"/>
      <c r="N147" s="211" t="s">
        <v>118</v>
      </c>
      <c r="O147" s="211"/>
      <c r="P147" s="211"/>
      <c r="Q147" s="211"/>
      <c r="R147" s="211"/>
      <c r="S147" s="211"/>
      <c r="T147" s="211" t="s">
        <v>118</v>
      </c>
      <c r="U147" s="211"/>
      <c r="V147" s="211"/>
      <c r="W147" s="211"/>
      <c r="X147" s="211"/>
      <c r="Y147" s="211"/>
      <c r="Z147" s="211" t="s">
        <v>118</v>
      </c>
      <c r="AA147" s="211"/>
      <c r="AB147" s="211"/>
      <c r="AC147" s="211"/>
      <c r="AD147" s="211"/>
      <c r="AE147" s="211"/>
      <c r="AF147" s="211"/>
      <c r="AG147" s="211"/>
      <c r="AH147" s="218" t="s">
        <v>116</v>
      </c>
      <c r="AI147" s="212"/>
      <c r="AJ147" s="233"/>
      <c r="AK147" s="220"/>
      <c r="AL147" s="211"/>
      <c r="AM147" s="212"/>
      <c r="AN147" s="212"/>
      <c r="AO147" s="212"/>
      <c r="AP147" s="212"/>
      <c r="AQ147" s="92">
        <v>5</v>
      </c>
      <c r="AR147" s="3">
        <v>102</v>
      </c>
      <c r="AS147" s="8">
        <v>4.9000000000000002E-2</v>
      </c>
    </row>
    <row r="148" spans="1:45" ht="16.5" customHeight="1" x14ac:dyDescent="0.2">
      <c r="A148" s="105"/>
      <c r="B148" s="106" t="s">
        <v>91</v>
      </c>
      <c r="C148" s="84" t="s">
        <v>95</v>
      </c>
      <c r="D148" s="210"/>
      <c r="E148" s="211"/>
      <c r="F148" s="211"/>
      <c r="G148" s="211"/>
      <c r="H148" s="211"/>
      <c r="I148" s="211"/>
      <c r="J148" s="211"/>
      <c r="K148" s="211"/>
      <c r="L148" s="211" t="s">
        <v>118</v>
      </c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 t="s">
        <v>118</v>
      </c>
      <c r="AD148" s="211"/>
      <c r="AE148" s="211"/>
      <c r="AF148" s="211"/>
      <c r="AG148" s="211"/>
      <c r="AH148" s="211"/>
      <c r="AI148" s="212"/>
      <c r="AJ148" s="212" t="s">
        <v>118</v>
      </c>
      <c r="AK148" s="211"/>
      <c r="AL148" s="211"/>
      <c r="AM148" s="212"/>
      <c r="AN148" s="212"/>
      <c r="AO148" s="212"/>
      <c r="AP148" s="212"/>
      <c r="AQ148" s="7">
        <v>3</v>
      </c>
      <c r="AR148" s="3">
        <v>68</v>
      </c>
      <c r="AS148" s="8">
        <v>4.41E-2</v>
      </c>
    </row>
    <row r="149" spans="1:45" ht="15" customHeight="1" x14ac:dyDescent="0.2">
      <c r="A149" s="105"/>
      <c r="B149" s="118"/>
      <c r="C149" s="49" t="s">
        <v>96</v>
      </c>
      <c r="D149" s="213"/>
      <c r="E149" s="211"/>
      <c r="F149" s="211"/>
      <c r="G149" s="211"/>
      <c r="H149" s="211"/>
      <c r="I149" s="211"/>
      <c r="J149" s="211"/>
      <c r="K149" s="211"/>
      <c r="L149" s="211" t="s">
        <v>118</v>
      </c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 t="s">
        <v>118</v>
      </c>
      <c r="AD149" s="211"/>
      <c r="AE149" s="211"/>
      <c r="AF149" s="211"/>
      <c r="AG149" s="211"/>
      <c r="AH149" s="211"/>
      <c r="AI149" s="212"/>
      <c r="AJ149" s="212" t="s">
        <v>118</v>
      </c>
      <c r="AK149" s="211"/>
      <c r="AL149" s="211"/>
      <c r="AM149" s="212"/>
      <c r="AN149" s="212"/>
      <c r="AO149" s="212"/>
      <c r="AP149" s="212"/>
      <c r="AQ149" s="7">
        <v>3</v>
      </c>
      <c r="AR149" s="3">
        <f>34*2</f>
        <v>68</v>
      </c>
      <c r="AS149" s="8">
        <f t="shared" si="41"/>
        <v>4.4117647058823532E-2</v>
      </c>
    </row>
    <row r="150" spans="1:45" ht="15.75" customHeight="1" x14ac:dyDescent="0.2">
      <c r="A150" s="105"/>
      <c r="B150" s="106" t="s">
        <v>92</v>
      </c>
      <c r="C150" s="49" t="s">
        <v>95</v>
      </c>
      <c r="D150" s="213"/>
      <c r="E150" s="211"/>
      <c r="F150" s="211"/>
      <c r="G150" s="211"/>
      <c r="H150" s="211"/>
      <c r="I150" s="211"/>
      <c r="J150" s="211"/>
      <c r="K150" s="211" t="s">
        <v>118</v>
      </c>
      <c r="L150" s="211"/>
      <c r="M150" s="22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 t="s">
        <v>118</v>
      </c>
      <c r="AH150" s="211"/>
      <c r="AI150" s="212"/>
      <c r="AJ150" s="212"/>
      <c r="AK150" s="211"/>
      <c r="AL150" s="211"/>
      <c r="AM150" s="212"/>
      <c r="AN150" s="212"/>
      <c r="AO150" s="212"/>
      <c r="AP150" s="212"/>
      <c r="AQ150" s="7">
        <v>2</v>
      </c>
      <c r="AR150" s="3">
        <f>34*1</f>
        <v>34</v>
      </c>
      <c r="AS150" s="8">
        <f t="shared" si="41"/>
        <v>5.8823529411764705E-2</v>
      </c>
    </row>
    <row r="151" spans="1:45" ht="12.75" customHeight="1" x14ac:dyDescent="0.2">
      <c r="A151" s="105"/>
      <c r="B151" s="107"/>
      <c r="C151" s="84" t="s">
        <v>96</v>
      </c>
      <c r="D151" s="213"/>
      <c r="E151" s="211"/>
      <c r="F151" s="211"/>
      <c r="G151" s="211"/>
      <c r="H151" s="211"/>
      <c r="I151" s="211"/>
      <c r="J151" s="211"/>
      <c r="K151" s="211" t="s">
        <v>118</v>
      </c>
      <c r="L151" s="211"/>
      <c r="M151" s="22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 t="s">
        <v>118</v>
      </c>
      <c r="AH151" s="211"/>
      <c r="AI151" s="212"/>
      <c r="AJ151" s="212"/>
      <c r="AK151" s="211"/>
      <c r="AL151" s="211"/>
      <c r="AM151" s="212"/>
      <c r="AN151" s="212"/>
      <c r="AO151" s="212"/>
      <c r="AP151" s="212"/>
      <c r="AQ151" s="7">
        <v>2</v>
      </c>
      <c r="AR151" s="3">
        <v>34</v>
      </c>
      <c r="AS151" s="8">
        <v>5.8799999999999998E-2</v>
      </c>
    </row>
    <row r="152" spans="1:45" ht="13.5" customHeight="1" x14ac:dyDescent="0.2">
      <c r="A152" s="105"/>
      <c r="B152" s="106" t="s">
        <v>35</v>
      </c>
      <c r="C152" s="49" t="s">
        <v>95</v>
      </c>
      <c r="D152" s="210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 t="s">
        <v>118</v>
      </c>
      <c r="Y152" s="211"/>
      <c r="Z152" s="211"/>
      <c r="AA152" s="211"/>
      <c r="AB152" s="211"/>
      <c r="AC152" s="211"/>
      <c r="AD152" s="211"/>
      <c r="AE152" s="211"/>
      <c r="AF152" s="211"/>
      <c r="AG152" s="232"/>
      <c r="AH152" s="220"/>
      <c r="AI152" s="227" t="s">
        <v>129</v>
      </c>
      <c r="AJ152" s="212"/>
      <c r="AK152" s="211"/>
      <c r="AL152" s="211"/>
      <c r="AM152" s="212"/>
      <c r="AN152" s="212"/>
      <c r="AO152" s="212"/>
      <c r="AP152" s="212"/>
      <c r="AQ152" s="7">
        <v>2</v>
      </c>
      <c r="AR152" s="3">
        <f t="shared" ref="AR152" si="43">34*1</f>
        <v>34</v>
      </c>
      <c r="AS152" s="8">
        <f t="shared" si="41"/>
        <v>5.8823529411764705E-2</v>
      </c>
    </row>
    <row r="153" spans="1:45" ht="17.25" customHeight="1" x14ac:dyDescent="0.2">
      <c r="A153" s="105"/>
      <c r="B153" s="107"/>
      <c r="C153" s="84" t="s">
        <v>96</v>
      </c>
      <c r="D153" s="210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 t="s">
        <v>118</v>
      </c>
      <c r="Y153" s="211"/>
      <c r="Z153" s="211"/>
      <c r="AA153" s="211"/>
      <c r="AB153" s="211"/>
      <c r="AC153" s="211"/>
      <c r="AD153" s="211"/>
      <c r="AE153" s="211"/>
      <c r="AF153" s="211"/>
      <c r="AG153" s="232"/>
      <c r="AH153" s="220"/>
      <c r="AI153" s="227" t="s">
        <v>129</v>
      </c>
      <c r="AJ153" s="212"/>
      <c r="AK153" s="211"/>
      <c r="AL153" s="211"/>
      <c r="AM153" s="212"/>
      <c r="AN153" s="212"/>
      <c r="AO153" s="212"/>
      <c r="AP153" s="212"/>
      <c r="AQ153" s="7">
        <v>2</v>
      </c>
      <c r="AR153" s="3">
        <v>34</v>
      </c>
      <c r="AS153" s="8">
        <v>5.8799999999999998E-2</v>
      </c>
    </row>
    <row r="154" spans="1:45" ht="16.5" customHeight="1" x14ac:dyDescent="0.2">
      <c r="A154" s="105"/>
      <c r="B154" s="106" t="s">
        <v>28</v>
      </c>
      <c r="C154" s="49" t="s">
        <v>95</v>
      </c>
      <c r="D154" s="210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 t="s">
        <v>118</v>
      </c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34" t="s">
        <v>118</v>
      </c>
      <c r="AG154" s="226"/>
      <c r="AH154" s="226"/>
      <c r="AI154" s="227" t="s">
        <v>129</v>
      </c>
      <c r="AJ154" s="211" t="s">
        <v>118</v>
      </c>
      <c r="AK154" s="211"/>
      <c r="AL154" s="211"/>
      <c r="AM154" s="212"/>
      <c r="AN154" s="212"/>
      <c r="AO154" s="212"/>
      <c r="AP154" s="212"/>
      <c r="AQ154" s="7">
        <v>4</v>
      </c>
      <c r="AR154" s="3">
        <f>34*3</f>
        <v>102</v>
      </c>
      <c r="AS154" s="8">
        <f t="shared" si="41"/>
        <v>3.9215686274509803E-2</v>
      </c>
    </row>
    <row r="155" spans="1:45" ht="13.5" customHeight="1" x14ac:dyDescent="0.2">
      <c r="A155" s="105"/>
      <c r="B155" s="107"/>
      <c r="C155" s="84" t="s">
        <v>96</v>
      </c>
      <c r="D155" s="210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 t="s">
        <v>118</v>
      </c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34" t="s">
        <v>118</v>
      </c>
      <c r="AG155" s="226"/>
      <c r="AH155" s="226"/>
      <c r="AI155" s="227" t="s">
        <v>129</v>
      </c>
      <c r="AJ155" s="211" t="s">
        <v>118</v>
      </c>
      <c r="AK155" s="211"/>
      <c r="AL155" s="211"/>
      <c r="AM155" s="212"/>
      <c r="AN155" s="212"/>
      <c r="AO155" s="212"/>
      <c r="AP155" s="212"/>
      <c r="AQ155" s="7">
        <v>4</v>
      </c>
      <c r="AR155" s="3">
        <v>102</v>
      </c>
      <c r="AS155" s="8">
        <v>3.9199999999999999E-2</v>
      </c>
    </row>
    <row r="156" spans="1:45" x14ac:dyDescent="0.2">
      <c r="A156" s="105"/>
      <c r="B156" s="106" t="s">
        <v>30</v>
      </c>
      <c r="C156" s="49" t="s">
        <v>95</v>
      </c>
      <c r="D156" s="210"/>
      <c r="E156" s="211"/>
      <c r="F156" s="211"/>
      <c r="G156" s="211"/>
      <c r="H156" s="211"/>
      <c r="I156" s="211"/>
      <c r="J156" s="22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 t="s">
        <v>118</v>
      </c>
      <c r="AB156" s="211"/>
      <c r="AC156" s="211"/>
      <c r="AD156" s="211"/>
      <c r="AE156" s="221"/>
      <c r="AF156" s="220"/>
      <c r="AG156" s="226"/>
      <c r="AH156" s="232" t="s">
        <v>118</v>
      </c>
      <c r="AI156" s="227" t="s">
        <v>129</v>
      </c>
      <c r="AJ156" s="212"/>
      <c r="AK156" s="211"/>
      <c r="AL156" s="211" t="s">
        <v>118</v>
      </c>
      <c r="AM156" s="212"/>
      <c r="AN156" s="212"/>
      <c r="AO156" s="212"/>
      <c r="AP156" s="212"/>
      <c r="AQ156" s="7">
        <v>4</v>
      </c>
      <c r="AR156" s="3">
        <f>34*2</f>
        <v>68</v>
      </c>
      <c r="AS156" s="8">
        <f t="shared" si="41"/>
        <v>5.8823529411764705E-2</v>
      </c>
    </row>
    <row r="157" spans="1:45" x14ac:dyDescent="0.2">
      <c r="A157" s="105"/>
      <c r="B157" s="107"/>
      <c r="C157" s="84" t="s">
        <v>96</v>
      </c>
      <c r="D157" s="210"/>
      <c r="E157" s="211"/>
      <c r="F157" s="211"/>
      <c r="G157" s="211"/>
      <c r="H157" s="211"/>
      <c r="I157" s="211"/>
      <c r="J157" s="22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 t="s">
        <v>118</v>
      </c>
      <c r="AB157" s="211"/>
      <c r="AC157" s="211"/>
      <c r="AD157" s="211"/>
      <c r="AE157" s="221"/>
      <c r="AF157" s="220"/>
      <c r="AG157" s="226"/>
      <c r="AH157" s="232" t="s">
        <v>118</v>
      </c>
      <c r="AI157" s="227" t="s">
        <v>129</v>
      </c>
      <c r="AJ157" s="212"/>
      <c r="AK157" s="211"/>
      <c r="AL157" s="211" t="s">
        <v>118</v>
      </c>
      <c r="AM157" s="212"/>
      <c r="AN157" s="212"/>
      <c r="AO157" s="212"/>
      <c r="AP157" s="212"/>
      <c r="AQ157" s="7">
        <v>4</v>
      </c>
      <c r="AR157" s="3">
        <v>68</v>
      </c>
      <c r="AS157" s="8">
        <v>5.8799999999999998E-2</v>
      </c>
    </row>
    <row r="158" spans="1:45" ht="18.75" customHeight="1" x14ac:dyDescent="0.2">
      <c r="A158" s="105"/>
      <c r="B158" s="106" t="s">
        <v>34</v>
      </c>
      <c r="C158" s="49" t="s">
        <v>95</v>
      </c>
      <c r="D158" s="210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 t="s">
        <v>118</v>
      </c>
      <c r="P158" s="211"/>
      <c r="Q158" s="211"/>
      <c r="R158" s="211"/>
      <c r="S158" s="221"/>
      <c r="T158" s="211" t="s">
        <v>118</v>
      </c>
      <c r="U158" s="211"/>
      <c r="V158" s="221"/>
      <c r="W158" s="211"/>
      <c r="X158" s="211"/>
      <c r="Y158" s="211"/>
      <c r="Z158" s="211"/>
      <c r="AA158" s="211" t="s">
        <v>118</v>
      </c>
      <c r="AB158" s="211"/>
      <c r="AC158" s="211"/>
      <c r="AD158" s="211"/>
      <c r="AE158" s="211" t="s">
        <v>118</v>
      </c>
      <c r="AF158" s="211"/>
      <c r="AG158" s="220"/>
      <c r="AH158" s="235"/>
      <c r="AI158" s="227" t="s">
        <v>129</v>
      </c>
      <c r="AJ158" s="212"/>
      <c r="AK158" s="211" t="s">
        <v>118</v>
      </c>
      <c r="AL158" s="211"/>
      <c r="AM158" s="212"/>
      <c r="AN158" s="212"/>
      <c r="AO158" s="212"/>
      <c r="AP158" s="212"/>
      <c r="AQ158" s="7">
        <v>6</v>
      </c>
      <c r="AR158" s="3">
        <f t="shared" ref="AR158" si="44">34*2</f>
        <v>68</v>
      </c>
      <c r="AS158" s="8">
        <f t="shared" si="41"/>
        <v>8.8235294117647065E-2</v>
      </c>
    </row>
    <row r="159" spans="1:45" ht="18" customHeight="1" x14ac:dyDescent="0.2">
      <c r="A159" s="105"/>
      <c r="B159" s="107"/>
      <c r="C159" s="84" t="s">
        <v>96</v>
      </c>
      <c r="D159" s="210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 t="s">
        <v>118</v>
      </c>
      <c r="P159" s="211"/>
      <c r="Q159" s="211"/>
      <c r="R159" s="211"/>
      <c r="S159" s="221"/>
      <c r="T159" s="211" t="s">
        <v>118</v>
      </c>
      <c r="U159" s="211"/>
      <c r="V159" s="221"/>
      <c r="W159" s="211"/>
      <c r="X159" s="211"/>
      <c r="Y159" s="211"/>
      <c r="Z159" s="211"/>
      <c r="AA159" s="211" t="s">
        <v>118</v>
      </c>
      <c r="AB159" s="211"/>
      <c r="AC159" s="211"/>
      <c r="AD159" s="211"/>
      <c r="AE159" s="211" t="s">
        <v>118</v>
      </c>
      <c r="AF159" s="211"/>
      <c r="AG159" s="220"/>
      <c r="AH159" s="235"/>
      <c r="AI159" s="227" t="s">
        <v>129</v>
      </c>
      <c r="AJ159" s="212"/>
      <c r="AK159" s="211" t="s">
        <v>118</v>
      </c>
      <c r="AL159" s="211"/>
      <c r="AM159" s="212"/>
      <c r="AN159" s="212"/>
      <c r="AO159" s="212"/>
      <c r="AP159" s="212"/>
      <c r="AQ159" s="7">
        <v>6</v>
      </c>
      <c r="AR159" s="3">
        <v>68</v>
      </c>
      <c r="AS159" s="8">
        <v>8.8200000000000001E-2</v>
      </c>
    </row>
    <row r="160" spans="1:45" x14ac:dyDescent="0.2">
      <c r="A160" s="105"/>
      <c r="B160" s="106" t="s">
        <v>29</v>
      </c>
      <c r="C160" s="49" t="s">
        <v>95</v>
      </c>
      <c r="D160" s="213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20"/>
      <c r="AE160" s="220"/>
      <c r="AF160" s="211"/>
      <c r="AG160" s="211"/>
      <c r="AH160" s="215"/>
      <c r="AI160" s="227" t="s">
        <v>129</v>
      </c>
      <c r="AJ160" s="211"/>
      <c r="AK160" s="211"/>
      <c r="AL160" s="211"/>
      <c r="AM160" s="212"/>
      <c r="AN160" s="212"/>
      <c r="AO160" s="212"/>
      <c r="AP160" s="212"/>
      <c r="AQ160" s="7">
        <v>1</v>
      </c>
      <c r="AR160" s="3">
        <f>34*1</f>
        <v>34</v>
      </c>
      <c r="AS160" s="8">
        <f t="shared" si="41"/>
        <v>2.9411764705882353E-2</v>
      </c>
    </row>
    <row r="161" spans="1:45" x14ac:dyDescent="0.2">
      <c r="A161" s="105"/>
      <c r="B161" s="107"/>
      <c r="C161" s="84" t="s">
        <v>96</v>
      </c>
      <c r="D161" s="213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211"/>
      <c r="AB161" s="211"/>
      <c r="AC161" s="211"/>
      <c r="AD161" s="220"/>
      <c r="AE161" s="220"/>
      <c r="AF161" s="211"/>
      <c r="AG161" s="211"/>
      <c r="AH161" s="215"/>
      <c r="AI161" s="227" t="s">
        <v>129</v>
      </c>
      <c r="AJ161" s="211"/>
      <c r="AK161" s="211"/>
      <c r="AL161" s="211"/>
      <c r="AM161" s="212"/>
      <c r="AN161" s="212"/>
      <c r="AO161" s="212"/>
      <c r="AP161" s="212"/>
      <c r="AQ161" s="7">
        <v>1</v>
      </c>
      <c r="AR161" s="3">
        <v>34</v>
      </c>
      <c r="AS161" s="8">
        <v>2.9399999999999999E-2</v>
      </c>
    </row>
    <row r="162" spans="1:45" x14ac:dyDescent="0.2">
      <c r="A162" s="62"/>
      <c r="B162" s="63"/>
      <c r="C162" s="63"/>
      <c r="D162" s="63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2"/>
      <c r="AN162" s="62"/>
      <c r="AO162" s="62"/>
      <c r="AP162" s="62"/>
      <c r="AQ162" s="62"/>
      <c r="AR162" s="62"/>
      <c r="AS162" s="62"/>
    </row>
    <row r="163" spans="1:45" ht="26.25" x14ac:dyDescent="0.2">
      <c r="A163" s="114" t="s">
        <v>36</v>
      </c>
      <c r="B163" s="115"/>
      <c r="C163" s="115"/>
      <c r="D163" s="116"/>
      <c r="E163" s="125" t="s">
        <v>40</v>
      </c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6" t="s">
        <v>20</v>
      </c>
      <c r="AR163" s="119" t="s">
        <v>22</v>
      </c>
      <c r="AS163" s="124" t="s">
        <v>21</v>
      </c>
    </row>
    <row r="164" spans="1:45" x14ac:dyDescent="0.2">
      <c r="A164" s="108" t="s">
        <v>0</v>
      </c>
      <c r="B164" s="109"/>
      <c r="C164" s="110"/>
      <c r="D164" s="22" t="s">
        <v>18</v>
      </c>
      <c r="E164" s="117" t="s">
        <v>1</v>
      </c>
      <c r="F164" s="117"/>
      <c r="G164" s="117"/>
      <c r="H164" s="117"/>
      <c r="I164" s="117" t="s">
        <v>2</v>
      </c>
      <c r="J164" s="117"/>
      <c r="K164" s="117"/>
      <c r="L164" s="117"/>
      <c r="M164" s="117" t="s">
        <v>3</v>
      </c>
      <c r="N164" s="117"/>
      <c r="O164" s="117"/>
      <c r="P164" s="117"/>
      <c r="Q164" s="117" t="s">
        <v>4</v>
      </c>
      <c r="R164" s="117"/>
      <c r="S164" s="117"/>
      <c r="T164" s="117"/>
      <c r="U164" s="117" t="s">
        <v>5</v>
      </c>
      <c r="V164" s="117"/>
      <c r="W164" s="117"/>
      <c r="X164" s="117" t="s">
        <v>6</v>
      </c>
      <c r="Y164" s="117"/>
      <c r="Z164" s="117"/>
      <c r="AA164" s="117"/>
      <c r="AB164" s="117" t="s">
        <v>7</v>
      </c>
      <c r="AC164" s="117"/>
      <c r="AD164" s="117"/>
      <c r="AE164" s="117" t="s">
        <v>8</v>
      </c>
      <c r="AF164" s="117"/>
      <c r="AG164" s="117"/>
      <c r="AH164" s="117"/>
      <c r="AI164" s="117"/>
      <c r="AJ164" s="117" t="s">
        <v>9</v>
      </c>
      <c r="AK164" s="117"/>
      <c r="AL164" s="117"/>
      <c r="AM164" s="117" t="s">
        <v>10</v>
      </c>
      <c r="AN164" s="117"/>
      <c r="AO164" s="117"/>
      <c r="AP164" s="117"/>
      <c r="AQ164" s="126"/>
      <c r="AR164" s="119"/>
      <c r="AS164" s="124"/>
    </row>
    <row r="165" spans="1:45" x14ac:dyDescent="0.2">
      <c r="A165" s="111"/>
      <c r="B165" s="112"/>
      <c r="C165" s="113"/>
      <c r="D165" s="22" t="s">
        <v>19</v>
      </c>
      <c r="E165" s="5">
        <v>1</v>
      </c>
      <c r="F165" s="5">
        <v>2</v>
      </c>
      <c r="G165" s="5">
        <v>3</v>
      </c>
      <c r="H165" s="5">
        <v>4</v>
      </c>
      <c r="I165" s="5">
        <v>5</v>
      </c>
      <c r="J165" s="5">
        <v>6</v>
      </c>
      <c r="K165" s="5">
        <v>7</v>
      </c>
      <c r="L165" s="5">
        <v>8</v>
      </c>
      <c r="M165" s="5">
        <v>9</v>
      </c>
      <c r="N165" s="5">
        <v>10</v>
      </c>
      <c r="O165" s="5">
        <v>11</v>
      </c>
      <c r="P165" s="5">
        <v>12</v>
      </c>
      <c r="Q165" s="5">
        <v>13</v>
      </c>
      <c r="R165" s="5">
        <v>14</v>
      </c>
      <c r="S165" s="5">
        <v>15</v>
      </c>
      <c r="T165" s="5">
        <v>16</v>
      </c>
      <c r="U165" s="5">
        <v>17</v>
      </c>
      <c r="V165" s="5">
        <v>18</v>
      </c>
      <c r="W165" s="5">
        <v>19</v>
      </c>
      <c r="X165" s="5">
        <v>20</v>
      </c>
      <c r="Y165" s="5">
        <v>21</v>
      </c>
      <c r="Z165" s="5">
        <v>22</v>
      </c>
      <c r="AA165" s="5">
        <v>23</v>
      </c>
      <c r="AB165" s="5">
        <v>24</v>
      </c>
      <c r="AC165" s="5">
        <v>25</v>
      </c>
      <c r="AD165" s="5">
        <v>26</v>
      </c>
      <c r="AE165" s="5">
        <v>27</v>
      </c>
      <c r="AF165" s="5">
        <v>28</v>
      </c>
      <c r="AG165" s="5">
        <v>29</v>
      </c>
      <c r="AH165" s="5">
        <v>30</v>
      </c>
      <c r="AI165" s="5">
        <v>31</v>
      </c>
      <c r="AJ165" s="5">
        <v>32</v>
      </c>
      <c r="AK165" s="5">
        <v>33</v>
      </c>
      <c r="AL165" s="5">
        <v>34</v>
      </c>
      <c r="AM165" s="5">
        <v>35</v>
      </c>
      <c r="AN165" s="5">
        <v>36</v>
      </c>
      <c r="AO165" s="5">
        <v>37</v>
      </c>
      <c r="AP165" s="5">
        <v>38</v>
      </c>
      <c r="AQ165" s="126"/>
      <c r="AR165" s="119"/>
      <c r="AS165" s="124"/>
    </row>
    <row r="166" spans="1:45" x14ac:dyDescent="0.2">
      <c r="A166" s="105" t="s">
        <v>25</v>
      </c>
      <c r="B166" s="106" t="s">
        <v>13</v>
      </c>
      <c r="C166" s="49" t="s">
        <v>97</v>
      </c>
      <c r="D166" s="50"/>
      <c r="E166" s="211"/>
      <c r="F166" s="211" t="s">
        <v>118</v>
      </c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 t="s">
        <v>118</v>
      </c>
      <c r="R166" s="211"/>
      <c r="S166" s="211"/>
      <c r="T166" s="211"/>
      <c r="U166" s="211"/>
      <c r="V166" s="226" t="s">
        <v>118</v>
      </c>
      <c r="W166" s="226"/>
      <c r="X166" s="211"/>
      <c r="Y166" s="226" t="s">
        <v>118</v>
      </c>
      <c r="Z166" s="211"/>
      <c r="AA166" s="211"/>
      <c r="AB166" s="211"/>
      <c r="AC166" s="211" t="s">
        <v>118</v>
      </c>
      <c r="AD166" s="211"/>
      <c r="AE166" s="211"/>
      <c r="AF166" s="211"/>
      <c r="AG166" s="221" t="s">
        <v>118</v>
      </c>
      <c r="AH166" s="227" t="s">
        <v>116</v>
      </c>
      <c r="AI166" s="211"/>
      <c r="AJ166" s="211"/>
      <c r="AK166" s="211" t="s">
        <v>118</v>
      </c>
      <c r="AL166" s="211"/>
      <c r="AM166" s="92"/>
      <c r="AN166" s="7"/>
      <c r="AO166" s="7"/>
      <c r="AP166" s="7"/>
      <c r="AQ166" s="7">
        <v>8</v>
      </c>
      <c r="AR166" s="3">
        <f>34*3</f>
        <v>102</v>
      </c>
      <c r="AS166" s="8">
        <f t="shared" ref="AS166:AS190" si="45">AQ166/AR166</f>
        <v>7.8431372549019607E-2</v>
      </c>
    </row>
    <row r="167" spans="1:45" x14ac:dyDescent="0.2">
      <c r="A167" s="105"/>
      <c r="B167" s="107"/>
      <c r="C167" s="84" t="s">
        <v>98</v>
      </c>
      <c r="D167" s="50"/>
      <c r="E167" s="211"/>
      <c r="F167" s="211" t="s">
        <v>118</v>
      </c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 t="s">
        <v>118</v>
      </c>
      <c r="R167" s="211"/>
      <c r="S167" s="211"/>
      <c r="T167" s="211"/>
      <c r="U167" s="211"/>
      <c r="V167" s="226" t="s">
        <v>118</v>
      </c>
      <c r="W167" s="226"/>
      <c r="X167" s="211"/>
      <c r="Y167" s="226" t="s">
        <v>118</v>
      </c>
      <c r="Z167" s="211"/>
      <c r="AA167" s="211"/>
      <c r="AB167" s="211"/>
      <c r="AC167" s="211" t="s">
        <v>118</v>
      </c>
      <c r="AD167" s="211"/>
      <c r="AE167" s="211"/>
      <c r="AF167" s="211"/>
      <c r="AG167" s="221" t="s">
        <v>118</v>
      </c>
      <c r="AH167" s="227" t="s">
        <v>116</v>
      </c>
      <c r="AI167" s="211"/>
      <c r="AJ167" s="211"/>
      <c r="AK167" s="211" t="s">
        <v>118</v>
      </c>
      <c r="AL167" s="211"/>
      <c r="AM167" s="92"/>
      <c r="AN167" s="7"/>
      <c r="AO167" s="7"/>
      <c r="AP167" s="7"/>
      <c r="AQ167" s="7">
        <v>8</v>
      </c>
      <c r="AR167" s="3">
        <v>102</v>
      </c>
      <c r="AS167" s="8">
        <v>7.8399999999999997E-2</v>
      </c>
    </row>
    <row r="168" spans="1:45" x14ac:dyDescent="0.2">
      <c r="A168" s="105"/>
      <c r="B168" s="106" t="s">
        <v>27</v>
      </c>
      <c r="C168" s="49" t="s">
        <v>97</v>
      </c>
      <c r="D168" s="50"/>
      <c r="E168" s="211"/>
      <c r="F168" s="211"/>
      <c r="G168" s="211"/>
      <c r="H168" s="211"/>
      <c r="I168" s="211"/>
      <c r="J168" s="211"/>
      <c r="K168" s="211"/>
      <c r="L168" s="211"/>
      <c r="M168" s="211"/>
      <c r="N168" s="221"/>
      <c r="O168" s="211"/>
      <c r="P168" s="211"/>
      <c r="Q168" s="211"/>
      <c r="R168" s="211"/>
      <c r="S168" s="211" t="s">
        <v>118</v>
      </c>
      <c r="T168" s="211"/>
      <c r="U168" s="211"/>
      <c r="V168" s="211"/>
      <c r="W168" s="211" t="s">
        <v>118</v>
      </c>
      <c r="X168" s="211"/>
      <c r="Y168" s="211"/>
      <c r="Z168" s="211"/>
      <c r="AA168" s="211"/>
      <c r="AB168" s="211"/>
      <c r="AC168" s="211"/>
      <c r="AD168" s="211"/>
      <c r="AE168" s="211"/>
      <c r="AF168" s="226"/>
      <c r="AG168" s="221" t="s">
        <v>118</v>
      </c>
      <c r="AH168" s="220"/>
      <c r="AI168" s="227" t="s">
        <v>129</v>
      </c>
      <c r="AJ168" s="211"/>
      <c r="AK168" s="211"/>
      <c r="AL168" s="211"/>
      <c r="AM168" s="92"/>
      <c r="AN168" s="7"/>
      <c r="AO168" s="7"/>
      <c r="AP168" s="7"/>
      <c r="AQ168" s="7">
        <v>4</v>
      </c>
      <c r="AR168" s="3">
        <f>34*2</f>
        <v>68</v>
      </c>
      <c r="AS168" s="8">
        <f t="shared" si="45"/>
        <v>5.8823529411764705E-2</v>
      </c>
    </row>
    <row r="169" spans="1:45" x14ac:dyDescent="0.2">
      <c r="A169" s="105"/>
      <c r="B169" s="107"/>
      <c r="C169" s="84" t="s">
        <v>98</v>
      </c>
      <c r="D169" s="50"/>
      <c r="E169" s="211"/>
      <c r="F169" s="211"/>
      <c r="G169" s="211"/>
      <c r="H169" s="211"/>
      <c r="I169" s="211"/>
      <c r="J169" s="211"/>
      <c r="K169" s="211"/>
      <c r="L169" s="211"/>
      <c r="M169" s="211"/>
      <c r="N169" s="221"/>
      <c r="O169" s="211"/>
      <c r="P169" s="211"/>
      <c r="Q169" s="211"/>
      <c r="R169" s="211"/>
      <c r="S169" s="211" t="s">
        <v>118</v>
      </c>
      <c r="T169" s="211"/>
      <c r="U169" s="211"/>
      <c r="V169" s="211"/>
      <c r="W169" s="211" t="s">
        <v>118</v>
      </c>
      <c r="X169" s="211"/>
      <c r="Y169" s="211"/>
      <c r="Z169" s="211"/>
      <c r="AA169" s="211"/>
      <c r="AB169" s="211"/>
      <c r="AC169" s="211"/>
      <c r="AD169" s="211"/>
      <c r="AE169" s="211"/>
      <c r="AF169" s="226"/>
      <c r="AG169" s="221" t="s">
        <v>118</v>
      </c>
      <c r="AH169" s="220"/>
      <c r="AI169" s="227" t="s">
        <v>129</v>
      </c>
      <c r="AJ169" s="211"/>
      <c r="AK169" s="211"/>
      <c r="AL169" s="211"/>
      <c r="AM169" s="92"/>
      <c r="AN169" s="7"/>
      <c r="AO169" s="7"/>
      <c r="AP169" s="7"/>
      <c r="AQ169" s="7">
        <v>4</v>
      </c>
      <c r="AR169" s="3">
        <v>68</v>
      </c>
      <c r="AS169" s="8">
        <v>5.8799999999999998E-2</v>
      </c>
    </row>
    <row r="170" spans="1:45" x14ac:dyDescent="0.2">
      <c r="A170" s="105"/>
      <c r="B170" s="106" t="s">
        <v>12</v>
      </c>
      <c r="C170" s="49" t="s">
        <v>97</v>
      </c>
      <c r="D170" s="48"/>
      <c r="E170" s="219"/>
      <c r="F170" s="219"/>
      <c r="G170" s="219" t="s">
        <v>118</v>
      </c>
      <c r="H170" s="219"/>
      <c r="I170" s="219" t="s">
        <v>118</v>
      </c>
      <c r="J170" s="219"/>
      <c r="K170" s="219"/>
      <c r="L170" s="219"/>
      <c r="M170" s="219"/>
      <c r="N170" s="219"/>
      <c r="O170" s="219"/>
      <c r="P170" s="219" t="s">
        <v>118</v>
      </c>
      <c r="Q170" s="219"/>
      <c r="R170" s="219"/>
      <c r="S170" s="219" t="s">
        <v>118</v>
      </c>
      <c r="T170" s="219"/>
      <c r="U170" s="219" t="s">
        <v>118</v>
      </c>
      <c r="V170" s="219"/>
      <c r="W170" s="219"/>
      <c r="X170" s="219"/>
      <c r="Y170" s="219"/>
      <c r="Z170" s="219"/>
      <c r="AA170" s="219"/>
      <c r="AB170" s="219" t="s">
        <v>118</v>
      </c>
      <c r="AC170" s="219"/>
      <c r="AD170" s="219"/>
      <c r="AE170" s="219"/>
      <c r="AF170" s="220" t="s">
        <v>118</v>
      </c>
      <c r="AG170" s="221"/>
      <c r="AH170" s="220"/>
      <c r="AI170" s="227" t="s">
        <v>129</v>
      </c>
      <c r="AJ170" s="219"/>
      <c r="AK170" s="219"/>
      <c r="AL170" s="219" t="s">
        <v>118</v>
      </c>
      <c r="AM170" s="228"/>
      <c r="AN170" s="85"/>
      <c r="AO170" s="85"/>
      <c r="AP170" s="7"/>
      <c r="AQ170" s="7">
        <v>9</v>
      </c>
      <c r="AR170" s="3">
        <f t="shared" ref="AR170:AR172" si="46">34*3</f>
        <v>102</v>
      </c>
      <c r="AS170" s="8">
        <f t="shared" si="45"/>
        <v>8.8235294117647065E-2</v>
      </c>
    </row>
    <row r="171" spans="1:45" x14ac:dyDescent="0.2">
      <c r="A171" s="105"/>
      <c r="B171" s="107"/>
      <c r="C171" s="84" t="s">
        <v>98</v>
      </c>
      <c r="D171" s="55"/>
      <c r="E171" s="219"/>
      <c r="F171" s="219"/>
      <c r="G171" s="219" t="s">
        <v>118</v>
      </c>
      <c r="H171" s="219"/>
      <c r="I171" s="229" t="s">
        <v>118</v>
      </c>
      <c r="J171" s="219"/>
      <c r="K171" s="219"/>
      <c r="L171" s="219"/>
      <c r="M171" s="219"/>
      <c r="N171" s="219"/>
      <c r="O171" s="219"/>
      <c r="P171" s="219" t="s">
        <v>118</v>
      </c>
      <c r="Q171" s="219"/>
      <c r="R171" s="219"/>
      <c r="S171" s="219" t="s">
        <v>118</v>
      </c>
      <c r="T171" s="219"/>
      <c r="U171" s="219" t="s">
        <v>118</v>
      </c>
      <c r="V171" s="219"/>
      <c r="W171" s="219"/>
      <c r="X171" s="219"/>
      <c r="Y171" s="219"/>
      <c r="Z171" s="219"/>
      <c r="AA171" s="219"/>
      <c r="AB171" s="219" t="s">
        <v>118</v>
      </c>
      <c r="AC171" s="219"/>
      <c r="AD171" s="219"/>
      <c r="AE171" s="219"/>
      <c r="AF171" s="220" t="s">
        <v>118</v>
      </c>
      <c r="AG171" s="221"/>
      <c r="AH171" s="220"/>
      <c r="AI171" s="227" t="s">
        <v>129</v>
      </c>
      <c r="AJ171" s="219"/>
      <c r="AK171" s="219"/>
      <c r="AL171" s="219" t="s">
        <v>118</v>
      </c>
      <c r="AM171" s="228"/>
      <c r="AN171" s="85"/>
      <c r="AO171" s="85"/>
      <c r="AP171" s="7"/>
      <c r="AQ171" s="7">
        <v>9</v>
      </c>
      <c r="AR171" s="3">
        <v>102</v>
      </c>
      <c r="AS171" s="8">
        <v>8.8200000000000001E-2</v>
      </c>
    </row>
    <row r="172" spans="1:45" ht="18.75" customHeight="1" x14ac:dyDescent="0.2">
      <c r="A172" s="105"/>
      <c r="B172" s="106" t="s">
        <v>90</v>
      </c>
      <c r="C172" s="49" t="s">
        <v>97</v>
      </c>
      <c r="D172" s="72"/>
      <c r="E172" s="219"/>
      <c r="F172" s="219"/>
      <c r="G172" s="219" t="s">
        <v>118</v>
      </c>
      <c r="H172" s="230"/>
      <c r="I172" s="230"/>
      <c r="J172" s="219"/>
      <c r="K172" s="219" t="s">
        <v>118</v>
      </c>
      <c r="L172" s="219"/>
      <c r="M172" s="219" t="s">
        <v>118</v>
      </c>
      <c r="N172" s="219"/>
      <c r="O172" s="219"/>
      <c r="P172" s="219"/>
      <c r="Q172" s="219"/>
      <c r="R172" s="219" t="s">
        <v>118</v>
      </c>
      <c r="S172" s="219"/>
      <c r="T172" s="219"/>
      <c r="U172" s="219" t="s">
        <v>118</v>
      </c>
      <c r="V172" s="219"/>
      <c r="W172" s="219"/>
      <c r="X172" s="219"/>
      <c r="Y172" s="219"/>
      <c r="Z172" s="219" t="s">
        <v>118</v>
      </c>
      <c r="AA172" s="219"/>
      <c r="AB172" s="219"/>
      <c r="AC172" s="219"/>
      <c r="AD172" s="219"/>
      <c r="AE172" s="219"/>
      <c r="AF172" s="219" t="s">
        <v>118</v>
      </c>
      <c r="AG172" s="221"/>
      <c r="AH172" s="218" t="s">
        <v>116</v>
      </c>
      <c r="AI172" s="219"/>
      <c r="AJ172" s="220"/>
      <c r="AK172" s="219"/>
      <c r="AL172" s="219"/>
      <c r="AM172" s="228"/>
      <c r="AN172" s="85"/>
      <c r="AO172" s="85"/>
      <c r="AP172" s="7"/>
      <c r="AQ172" s="7">
        <v>8</v>
      </c>
      <c r="AR172" s="3">
        <f t="shared" si="46"/>
        <v>102</v>
      </c>
      <c r="AS172" s="8">
        <f t="shared" si="45"/>
        <v>7.8431372549019607E-2</v>
      </c>
    </row>
    <row r="173" spans="1:45" ht="18" customHeight="1" x14ac:dyDescent="0.2">
      <c r="A173" s="105"/>
      <c r="B173" s="107"/>
      <c r="C173" s="84" t="s">
        <v>98</v>
      </c>
      <c r="D173" s="72"/>
      <c r="E173" s="219"/>
      <c r="F173" s="219"/>
      <c r="G173" s="219" t="s">
        <v>118</v>
      </c>
      <c r="H173" s="230"/>
      <c r="I173" s="230"/>
      <c r="J173" s="219"/>
      <c r="K173" s="219" t="s">
        <v>118</v>
      </c>
      <c r="L173" s="219"/>
      <c r="M173" s="219" t="s">
        <v>118</v>
      </c>
      <c r="N173" s="219"/>
      <c r="O173" s="219"/>
      <c r="P173" s="219"/>
      <c r="Q173" s="219"/>
      <c r="R173" s="219" t="s">
        <v>118</v>
      </c>
      <c r="S173" s="219"/>
      <c r="T173" s="219"/>
      <c r="U173" s="219" t="s">
        <v>118</v>
      </c>
      <c r="V173" s="219"/>
      <c r="W173" s="219"/>
      <c r="X173" s="219"/>
      <c r="Y173" s="219"/>
      <c r="Z173" s="219" t="s">
        <v>118</v>
      </c>
      <c r="AA173" s="219"/>
      <c r="AB173" s="219"/>
      <c r="AC173" s="219"/>
      <c r="AD173" s="219"/>
      <c r="AE173" s="219"/>
      <c r="AF173" s="219" t="s">
        <v>118</v>
      </c>
      <c r="AG173" s="221"/>
      <c r="AH173" s="218" t="s">
        <v>116</v>
      </c>
      <c r="AI173" s="219"/>
      <c r="AJ173" s="220"/>
      <c r="AK173" s="219"/>
      <c r="AL173" s="219"/>
      <c r="AM173" s="228"/>
      <c r="AN173" s="85"/>
      <c r="AO173" s="85"/>
      <c r="AP173" s="7"/>
      <c r="AQ173" s="7">
        <v>8</v>
      </c>
      <c r="AR173" s="3">
        <v>102</v>
      </c>
      <c r="AS173" s="8">
        <v>7.8399999999999997E-2</v>
      </c>
    </row>
    <row r="174" spans="1:45" ht="15" customHeight="1" x14ac:dyDescent="0.2">
      <c r="A174" s="105"/>
      <c r="B174" s="106" t="s">
        <v>91</v>
      </c>
      <c r="C174" s="49" t="s">
        <v>97</v>
      </c>
      <c r="D174" s="50"/>
      <c r="E174" s="219"/>
      <c r="F174" s="219"/>
      <c r="G174" s="219"/>
      <c r="H174" s="219"/>
      <c r="I174" s="219"/>
      <c r="J174" s="219" t="s">
        <v>118</v>
      </c>
      <c r="K174" s="219"/>
      <c r="L174" s="219"/>
      <c r="M174" s="219"/>
      <c r="N174" s="219"/>
      <c r="O174" s="219"/>
      <c r="P174" s="219"/>
      <c r="Q174" s="219"/>
      <c r="R174" s="219" t="s">
        <v>118</v>
      </c>
      <c r="S174" s="219"/>
      <c r="T174" s="219"/>
      <c r="U174" s="219"/>
      <c r="V174" s="219"/>
      <c r="W174" s="219"/>
      <c r="X174" s="219"/>
      <c r="Y174" s="219" t="s">
        <v>118</v>
      </c>
      <c r="Z174" s="219"/>
      <c r="AA174" s="219"/>
      <c r="AB174" s="219"/>
      <c r="AC174" s="219"/>
      <c r="AD174" s="219" t="s">
        <v>118</v>
      </c>
      <c r="AE174" s="219"/>
      <c r="AF174" s="219"/>
      <c r="AG174" s="219"/>
      <c r="AH174" s="219"/>
      <c r="AI174" s="231"/>
      <c r="AJ174" s="231" t="s">
        <v>118</v>
      </c>
      <c r="AK174" s="219"/>
      <c r="AL174" s="219"/>
      <c r="AM174" s="228"/>
      <c r="AN174" s="85"/>
      <c r="AO174" s="85"/>
      <c r="AP174" s="7"/>
      <c r="AQ174" s="7">
        <v>5</v>
      </c>
      <c r="AR174" s="3">
        <f t="shared" ref="AR174" si="47">34*2</f>
        <v>68</v>
      </c>
      <c r="AS174" s="8">
        <f t="shared" si="45"/>
        <v>7.3529411764705885E-2</v>
      </c>
    </row>
    <row r="175" spans="1:45" ht="13.5" customHeight="1" x14ac:dyDescent="0.2">
      <c r="A175" s="105"/>
      <c r="B175" s="107"/>
      <c r="C175" s="84" t="s">
        <v>98</v>
      </c>
      <c r="D175" s="50"/>
      <c r="E175" s="219"/>
      <c r="F175" s="219"/>
      <c r="G175" s="219"/>
      <c r="H175" s="219"/>
      <c r="I175" s="219"/>
      <c r="J175" s="219" t="s">
        <v>118</v>
      </c>
      <c r="K175" s="219"/>
      <c r="L175" s="219"/>
      <c r="M175" s="219"/>
      <c r="N175" s="219"/>
      <c r="O175" s="219"/>
      <c r="P175" s="219"/>
      <c r="Q175" s="219"/>
      <c r="R175" s="219" t="s">
        <v>118</v>
      </c>
      <c r="S175" s="219"/>
      <c r="T175" s="219"/>
      <c r="U175" s="219"/>
      <c r="V175" s="219"/>
      <c r="W175" s="219"/>
      <c r="X175" s="219"/>
      <c r="Y175" s="219" t="s">
        <v>118</v>
      </c>
      <c r="Z175" s="219"/>
      <c r="AA175" s="219"/>
      <c r="AB175" s="219"/>
      <c r="AC175" s="219"/>
      <c r="AD175" s="219" t="s">
        <v>118</v>
      </c>
      <c r="AE175" s="219"/>
      <c r="AF175" s="219"/>
      <c r="AG175" s="219"/>
      <c r="AH175" s="219"/>
      <c r="AI175" s="231"/>
      <c r="AJ175" s="231" t="s">
        <v>118</v>
      </c>
      <c r="AK175" s="219"/>
      <c r="AL175" s="219"/>
      <c r="AM175" s="228"/>
      <c r="AN175" s="85"/>
      <c r="AO175" s="85"/>
      <c r="AP175" s="7"/>
      <c r="AQ175" s="7">
        <v>5</v>
      </c>
      <c r="AR175" s="3">
        <v>68</v>
      </c>
      <c r="AS175" s="8">
        <v>7.3499999999999996E-2</v>
      </c>
    </row>
    <row r="176" spans="1:45" x14ac:dyDescent="0.2">
      <c r="A176" s="105"/>
      <c r="B176" s="106" t="s">
        <v>92</v>
      </c>
      <c r="C176" s="49" t="s">
        <v>97</v>
      </c>
      <c r="D176" s="50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 t="s">
        <v>118</v>
      </c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31" t="s">
        <v>118</v>
      </c>
      <c r="AJ176" s="231"/>
      <c r="AK176" s="219"/>
      <c r="AL176" s="219"/>
      <c r="AM176" s="228"/>
      <c r="AN176" s="85"/>
      <c r="AO176" s="85"/>
      <c r="AP176" s="7"/>
      <c r="AQ176" s="7">
        <v>2</v>
      </c>
      <c r="AR176" s="3">
        <f>34*1</f>
        <v>34</v>
      </c>
      <c r="AS176" s="8">
        <f t="shared" si="45"/>
        <v>5.8823529411764705E-2</v>
      </c>
    </row>
    <row r="177" spans="1:45" x14ac:dyDescent="0.2">
      <c r="A177" s="105"/>
      <c r="B177" s="107"/>
      <c r="C177" s="84" t="s">
        <v>98</v>
      </c>
      <c r="D177" s="50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 t="s">
        <v>118</v>
      </c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31" t="s">
        <v>118</v>
      </c>
      <c r="AJ177" s="231"/>
      <c r="AK177" s="219"/>
      <c r="AL177" s="219"/>
      <c r="AM177" s="228"/>
      <c r="AN177" s="85"/>
      <c r="AO177" s="85"/>
      <c r="AP177" s="7"/>
      <c r="AQ177" s="7">
        <v>2</v>
      </c>
      <c r="AR177" s="3">
        <v>34</v>
      </c>
      <c r="AS177" s="8">
        <v>5.8799999999999998E-2</v>
      </c>
    </row>
    <row r="178" spans="1:45" x14ac:dyDescent="0.2">
      <c r="A178" s="105"/>
      <c r="B178" s="106" t="s">
        <v>35</v>
      </c>
      <c r="C178" s="49" t="s">
        <v>97</v>
      </c>
      <c r="D178" s="50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5" t="s">
        <v>118</v>
      </c>
      <c r="U178" s="211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27" t="s">
        <v>129</v>
      </c>
      <c r="AJ178" s="220"/>
      <c r="AK178" s="211"/>
      <c r="AL178" s="211"/>
      <c r="AM178" s="92"/>
      <c r="AN178" s="7"/>
      <c r="AO178" s="7"/>
      <c r="AP178" s="7"/>
      <c r="AQ178" s="7">
        <v>2</v>
      </c>
      <c r="AR178" s="3">
        <f t="shared" ref="AR178" si="48">34*1</f>
        <v>34</v>
      </c>
      <c r="AS178" s="8">
        <f t="shared" si="45"/>
        <v>5.8823529411764705E-2</v>
      </c>
    </row>
    <row r="179" spans="1:45" x14ac:dyDescent="0.2">
      <c r="A179" s="105"/>
      <c r="B179" s="107"/>
      <c r="C179" s="84" t="s">
        <v>98</v>
      </c>
      <c r="D179" s="50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5" t="s">
        <v>118</v>
      </c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27" t="s">
        <v>129</v>
      </c>
      <c r="AJ179" s="220"/>
      <c r="AK179" s="211"/>
      <c r="AL179" s="211"/>
      <c r="AM179" s="92"/>
      <c r="AN179" s="7"/>
      <c r="AO179" s="7"/>
      <c r="AP179" s="7"/>
      <c r="AQ179" s="7">
        <v>2</v>
      </c>
      <c r="AR179" s="3">
        <v>34</v>
      </c>
      <c r="AS179" s="8">
        <v>8.8200000000000001E-2</v>
      </c>
    </row>
    <row r="180" spans="1:45" x14ac:dyDescent="0.2">
      <c r="A180" s="105"/>
      <c r="B180" s="106" t="s">
        <v>28</v>
      </c>
      <c r="C180" s="26" t="s">
        <v>97</v>
      </c>
      <c r="D180" s="48"/>
      <c r="E180" s="211"/>
      <c r="F180" s="211"/>
      <c r="G180" s="211"/>
      <c r="H180" s="211" t="s">
        <v>118</v>
      </c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5"/>
      <c r="T180" s="211"/>
      <c r="U180" s="221"/>
      <c r="V180" s="211"/>
      <c r="W180" s="211"/>
      <c r="X180" s="211"/>
      <c r="Y180" s="211"/>
      <c r="Z180" s="211" t="s">
        <v>118</v>
      </c>
      <c r="AA180" s="211"/>
      <c r="AB180" s="211"/>
      <c r="AC180" s="211"/>
      <c r="AD180" s="211"/>
      <c r="AE180" s="211" t="s">
        <v>118</v>
      </c>
      <c r="AF180" s="226"/>
      <c r="AG180" s="220"/>
      <c r="AH180" s="226" t="s">
        <v>118</v>
      </c>
      <c r="AI180" s="227" t="s">
        <v>129</v>
      </c>
      <c r="AJ180" s="220"/>
      <c r="AK180" s="211"/>
      <c r="AL180" s="211"/>
      <c r="AM180" s="92"/>
      <c r="AN180" s="7"/>
      <c r="AO180" s="7"/>
      <c r="AP180" s="7"/>
      <c r="AQ180" s="7">
        <v>4</v>
      </c>
      <c r="AR180" s="3">
        <v>68</v>
      </c>
      <c r="AS180" s="8">
        <f t="shared" si="45"/>
        <v>5.8823529411764705E-2</v>
      </c>
    </row>
    <row r="181" spans="1:45" x14ac:dyDescent="0.2">
      <c r="A181" s="105"/>
      <c r="B181" s="107"/>
      <c r="C181" s="26" t="s">
        <v>98</v>
      </c>
      <c r="D181" s="55"/>
      <c r="E181" s="211"/>
      <c r="F181" s="211"/>
      <c r="G181" s="211"/>
      <c r="H181" s="211" t="s">
        <v>118</v>
      </c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5"/>
      <c r="T181" s="211"/>
      <c r="U181" s="221"/>
      <c r="V181" s="211"/>
      <c r="W181" s="211"/>
      <c r="X181" s="211"/>
      <c r="Y181" s="211"/>
      <c r="Z181" s="211" t="s">
        <v>118</v>
      </c>
      <c r="AA181" s="211"/>
      <c r="AB181" s="211"/>
      <c r="AC181" s="211"/>
      <c r="AD181" s="211"/>
      <c r="AE181" s="211" t="s">
        <v>118</v>
      </c>
      <c r="AF181" s="226"/>
      <c r="AG181" s="220"/>
      <c r="AH181" s="226" t="s">
        <v>118</v>
      </c>
      <c r="AI181" s="227" t="s">
        <v>129</v>
      </c>
      <c r="AJ181" s="220"/>
      <c r="AK181" s="211"/>
      <c r="AL181" s="211"/>
      <c r="AM181" s="92"/>
      <c r="AN181" s="7"/>
      <c r="AO181" s="7"/>
      <c r="AP181" s="7"/>
      <c r="AQ181" s="7">
        <v>4</v>
      </c>
      <c r="AR181" s="3">
        <v>68</v>
      </c>
      <c r="AS181" s="8">
        <v>7.5300000000000006E-2</v>
      </c>
    </row>
    <row r="182" spans="1:45" ht="20.25" customHeight="1" x14ac:dyDescent="0.2">
      <c r="A182" s="105"/>
      <c r="B182" s="106" t="s">
        <v>30</v>
      </c>
      <c r="C182" s="49" t="s">
        <v>97</v>
      </c>
      <c r="D182" s="48"/>
      <c r="E182" s="211"/>
      <c r="F182" s="211"/>
      <c r="G182" s="211"/>
      <c r="H182" s="211"/>
      <c r="I182" s="211"/>
      <c r="J182" s="211"/>
      <c r="K182" s="211"/>
      <c r="L182" s="221"/>
      <c r="M182" s="211"/>
      <c r="N182" s="211"/>
      <c r="O182" s="211"/>
      <c r="P182" s="211"/>
      <c r="Q182" s="211"/>
      <c r="R182" s="211"/>
      <c r="S182" s="221"/>
      <c r="T182" s="211"/>
      <c r="U182" s="211"/>
      <c r="V182" s="211"/>
      <c r="W182" s="211"/>
      <c r="X182" s="215" t="s">
        <v>118</v>
      </c>
      <c r="Y182" s="211"/>
      <c r="Z182" s="211"/>
      <c r="AA182" s="211"/>
      <c r="AB182" s="211"/>
      <c r="AC182" s="211"/>
      <c r="AD182" s="211"/>
      <c r="AE182" s="211"/>
      <c r="AF182" s="232"/>
      <c r="AG182" s="232"/>
      <c r="AH182" s="226"/>
      <c r="AI182" s="227" t="s">
        <v>129</v>
      </c>
      <c r="AJ182" s="220" t="s">
        <v>118</v>
      </c>
      <c r="AK182" s="220"/>
      <c r="AL182" s="221"/>
      <c r="AM182" s="92"/>
      <c r="AN182" s="7"/>
      <c r="AO182" s="7"/>
      <c r="AP182" s="7"/>
      <c r="AQ182" s="7">
        <v>3</v>
      </c>
      <c r="AR182" s="3">
        <f t="shared" ref="AR182:AR188" si="49">34*2</f>
        <v>68</v>
      </c>
      <c r="AS182" s="8">
        <f t="shared" si="45"/>
        <v>4.4117647058823532E-2</v>
      </c>
    </row>
    <row r="183" spans="1:45" ht="12.75" customHeight="1" x14ac:dyDescent="0.2">
      <c r="A183" s="105"/>
      <c r="B183" s="107"/>
      <c r="C183" s="84" t="s">
        <v>98</v>
      </c>
      <c r="D183" s="55"/>
      <c r="E183" s="211"/>
      <c r="F183" s="211"/>
      <c r="G183" s="211"/>
      <c r="H183" s="211"/>
      <c r="I183" s="211"/>
      <c r="J183" s="211"/>
      <c r="K183" s="211"/>
      <c r="L183" s="221"/>
      <c r="M183" s="211"/>
      <c r="N183" s="211"/>
      <c r="O183" s="211"/>
      <c r="P183" s="211"/>
      <c r="Q183" s="211"/>
      <c r="R183" s="211"/>
      <c r="S183" s="221"/>
      <c r="T183" s="211"/>
      <c r="U183" s="211"/>
      <c r="V183" s="211"/>
      <c r="W183" s="211"/>
      <c r="X183" s="215" t="s">
        <v>118</v>
      </c>
      <c r="Y183" s="211"/>
      <c r="Z183" s="211"/>
      <c r="AA183" s="211"/>
      <c r="AB183" s="211"/>
      <c r="AC183" s="211"/>
      <c r="AD183" s="211"/>
      <c r="AE183" s="211"/>
      <c r="AF183" s="232"/>
      <c r="AG183" s="232"/>
      <c r="AH183" s="226"/>
      <c r="AI183" s="227" t="s">
        <v>129</v>
      </c>
      <c r="AJ183" s="220" t="s">
        <v>118</v>
      </c>
      <c r="AK183" s="220"/>
      <c r="AL183" s="221"/>
      <c r="AM183" s="92"/>
      <c r="AN183" s="7"/>
      <c r="AO183" s="7"/>
      <c r="AP183" s="7"/>
      <c r="AQ183" s="7">
        <v>3</v>
      </c>
      <c r="AR183" s="3">
        <v>68</v>
      </c>
      <c r="AS183" s="8">
        <v>5.8799999999999998E-2</v>
      </c>
    </row>
    <row r="184" spans="1:45" ht="19.5" customHeight="1" x14ac:dyDescent="0.2">
      <c r="A184" s="105"/>
      <c r="B184" s="106" t="s">
        <v>34</v>
      </c>
      <c r="C184" s="49" t="s">
        <v>97</v>
      </c>
      <c r="D184" s="48"/>
      <c r="E184" s="211"/>
      <c r="F184" s="211"/>
      <c r="G184" s="211"/>
      <c r="H184" s="211"/>
      <c r="I184" s="211"/>
      <c r="J184" s="211"/>
      <c r="K184" s="219" t="s">
        <v>118</v>
      </c>
      <c r="L184" s="219"/>
      <c r="M184" s="219"/>
      <c r="N184" s="219"/>
      <c r="O184" s="219"/>
      <c r="P184" s="219"/>
      <c r="Q184" s="219" t="s">
        <v>118</v>
      </c>
      <c r="R184" s="219"/>
      <c r="S184" s="230"/>
      <c r="T184" s="219"/>
      <c r="U184" s="219"/>
      <c r="V184" s="219"/>
      <c r="W184" s="219"/>
      <c r="X184" s="219"/>
      <c r="Y184" s="219"/>
      <c r="Z184" s="219"/>
      <c r="AA184" s="219"/>
      <c r="AB184" s="219" t="s">
        <v>118</v>
      </c>
      <c r="AC184" s="219"/>
      <c r="AD184" s="219"/>
      <c r="AE184" s="219"/>
      <c r="AF184" s="220"/>
      <c r="AG184" s="220"/>
      <c r="AH184" s="220" t="s">
        <v>118</v>
      </c>
      <c r="AI184" s="227" t="s">
        <v>129</v>
      </c>
      <c r="AJ184" s="220"/>
      <c r="AK184" s="219"/>
      <c r="AL184" s="219" t="s">
        <v>118</v>
      </c>
      <c r="AM184" s="228"/>
      <c r="AN184" s="85"/>
      <c r="AO184" s="85"/>
      <c r="AP184" s="7"/>
      <c r="AQ184" s="7">
        <v>6</v>
      </c>
      <c r="AR184" s="3">
        <f t="shared" si="49"/>
        <v>68</v>
      </c>
      <c r="AS184" s="8">
        <f t="shared" si="45"/>
        <v>8.8235294117647065E-2</v>
      </c>
    </row>
    <row r="185" spans="1:45" ht="17.25" customHeight="1" x14ac:dyDescent="0.2">
      <c r="A185" s="105"/>
      <c r="B185" s="107"/>
      <c r="C185" s="84" t="s">
        <v>98</v>
      </c>
      <c r="D185" s="55"/>
      <c r="E185" s="211"/>
      <c r="F185" s="211"/>
      <c r="G185" s="211"/>
      <c r="H185" s="211"/>
      <c r="I185" s="211"/>
      <c r="J185" s="211"/>
      <c r="K185" s="219" t="s">
        <v>118</v>
      </c>
      <c r="L185" s="219"/>
      <c r="M185" s="219"/>
      <c r="N185" s="219"/>
      <c r="O185" s="219"/>
      <c r="P185" s="219"/>
      <c r="Q185" s="219" t="s">
        <v>118</v>
      </c>
      <c r="R185" s="219"/>
      <c r="S185" s="230"/>
      <c r="T185" s="219"/>
      <c r="U185" s="219"/>
      <c r="V185" s="219"/>
      <c r="W185" s="219"/>
      <c r="X185" s="219"/>
      <c r="Y185" s="219"/>
      <c r="Z185" s="219"/>
      <c r="AA185" s="219"/>
      <c r="AB185" s="219" t="s">
        <v>118</v>
      </c>
      <c r="AC185" s="219"/>
      <c r="AD185" s="219"/>
      <c r="AE185" s="219"/>
      <c r="AF185" s="220"/>
      <c r="AG185" s="220"/>
      <c r="AH185" s="220" t="s">
        <v>118</v>
      </c>
      <c r="AI185" s="227" t="s">
        <v>129</v>
      </c>
      <c r="AJ185" s="220"/>
      <c r="AK185" s="219"/>
      <c r="AL185" s="219" t="s">
        <v>118</v>
      </c>
      <c r="AM185" s="228"/>
      <c r="AN185" s="85"/>
      <c r="AO185" s="85"/>
      <c r="AP185" s="7"/>
      <c r="AQ185" s="7">
        <v>6</v>
      </c>
      <c r="AR185" s="3">
        <v>68</v>
      </c>
      <c r="AS185" s="8">
        <v>8.8200000000000001E-2</v>
      </c>
    </row>
    <row r="186" spans="1:45" x14ac:dyDescent="0.2">
      <c r="A186" s="105"/>
      <c r="B186" s="117" t="s">
        <v>37</v>
      </c>
      <c r="C186" s="49" t="s">
        <v>97</v>
      </c>
      <c r="D186" s="48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 t="s">
        <v>118</v>
      </c>
      <c r="Q186" s="211"/>
      <c r="R186" s="211"/>
      <c r="S186" s="215"/>
      <c r="T186" s="211"/>
      <c r="U186" s="211"/>
      <c r="V186" s="211"/>
      <c r="W186" s="211"/>
      <c r="X186" s="211" t="s">
        <v>118</v>
      </c>
      <c r="Y186" s="211"/>
      <c r="Z186" s="211"/>
      <c r="AA186" s="211"/>
      <c r="AB186" s="211"/>
      <c r="AC186" s="211"/>
      <c r="AD186" s="211" t="s">
        <v>118</v>
      </c>
      <c r="AE186" s="211"/>
      <c r="AF186" s="220"/>
      <c r="AG186" s="220"/>
      <c r="AH186" s="220"/>
      <c r="AI186" s="227" t="s">
        <v>129</v>
      </c>
      <c r="AJ186" s="220"/>
      <c r="AK186" s="211" t="s">
        <v>118</v>
      </c>
      <c r="AL186" s="211"/>
      <c r="AM186" s="92"/>
      <c r="AN186" s="7"/>
      <c r="AO186" s="7"/>
      <c r="AP186" s="7"/>
      <c r="AQ186" s="7">
        <v>5</v>
      </c>
      <c r="AR186" s="3">
        <f t="shared" si="49"/>
        <v>68</v>
      </c>
      <c r="AS186" s="8">
        <f t="shared" si="45"/>
        <v>7.3529411764705885E-2</v>
      </c>
    </row>
    <row r="187" spans="1:45" x14ac:dyDescent="0.2">
      <c r="A187" s="105"/>
      <c r="B187" s="117"/>
      <c r="C187" s="84" t="s">
        <v>98</v>
      </c>
      <c r="D187" s="55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 t="s">
        <v>118</v>
      </c>
      <c r="Q187" s="211"/>
      <c r="R187" s="211"/>
      <c r="S187" s="215"/>
      <c r="T187" s="211"/>
      <c r="U187" s="211"/>
      <c r="V187" s="211"/>
      <c r="W187" s="211"/>
      <c r="X187" s="211" t="s">
        <v>118</v>
      </c>
      <c r="Y187" s="211"/>
      <c r="Z187" s="211"/>
      <c r="AA187" s="211"/>
      <c r="AB187" s="211"/>
      <c r="AC187" s="211"/>
      <c r="AD187" s="211" t="s">
        <v>118</v>
      </c>
      <c r="AE187" s="211"/>
      <c r="AF187" s="220"/>
      <c r="AG187" s="220"/>
      <c r="AH187" s="220"/>
      <c r="AI187" s="227" t="s">
        <v>129</v>
      </c>
      <c r="AJ187" s="220"/>
      <c r="AK187" s="211" t="s">
        <v>118</v>
      </c>
      <c r="AL187" s="211"/>
      <c r="AM187" s="92"/>
      <c r="AN187" s="7"/>
      <c r="AO187" s="7"/>
      <c r="AP187" s="7"/>
      <c r="AQ187" s="7">
        <v>5</v>
      </c>
      <c r="AR187" s="3">
        <v>68</v>
      </c>
      <c r="AS187" s="8">
        <v>7.3499999999999996E-2</v>
      </c>
    </row>
    <row r="188" spans="1:45" x14ac:dyDescent="0.2">
      <c r="A188" s="105"/>
      <c r="B188" s="117" t="s">
        <v>29</v>
      </c>
      <c r="C188" s="49" t="s">
        <v>97</v>
      </c>
      <c r="D188" s="48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5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20"/>
      <c r="AG188" s="220"/>
      <c r="AH188" s="226"/>
      <c r="AI188" s="227" t="s">
        <v>129</v>
      </c>
      <c r="AJ188" s="220"/>
      <c r="AK188" s="211"/>
      <c r="AL188" s="211"/>
      <c r="AM188" s="92"/>
      <c r="AN188" s="7"/>
      <c r="AO188" s="7"/>
      <c r="AP188" s="7"/>
      <c r="AQ188" s="7">
        <v>1</v>
      </c>
      <c r="AR188" s="3">
        <f t="shared" si="49"/>
        <v>68</v>
      </c>
      <c r="AS188" s="8">
        <f t="shared" si="45"/>
        <v>1.4705882352941176E-2</v>
      </c>
    </row>
    <row r="189" spans="1:45" x14ac:dyDescent="0.2">
      <c r="A189" s="105"/>
      <c r="B189" s="117"/>
      <c r="C189" s="84" t="s">
        <v>98</v>
      </c>
      <c r="D189" s="55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5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20"/>
      <c r="AG189" s="220"/>
      <c r="AH189" s="226"/>
      <c r="AI189" s="227" t="s">
        <v>129</v>
      </c>
      <c r="AJ189" s="220"/>
      <c r="AK189" s="211"/>
      <c r="AL189" s="211"/>
      <c r="AM189" s="92"/>
      <c r="AN189" s="7"/>
      <c r="AO189" s="7"/>
      <c r="AP189" s="7"/>
      <c r="AQ189" s="7">
        <v>1</v>
      </c>
      <c r="AR189" s="3">
        <v>68</v>
      </c>
      <c r="AS189" s="8">
        <v>4.41E-2</v>
      </c>
    </row>
    <row r="190" spans="1:45" ht="18" customHeight="1" x14ac:dyDescent="0.2">
      <c r="A190" s="105"/>
      <c r="B190" s="117" t="s">
        <v>32</v>
      </c>
      <c r="C190" s="49" t="s">
        <v>97</v>
      </c>
      <c r="D190" s="48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5"/>
      <c r="T190" s="211"/>
      <c r="U190" s="211"/>
      <c r="V190" s="211"/>
      <c r="W190" s="211"/>
      <c r="X190" s="219"/>
      <c r="Y190" s="211"/>
      <c r="Z190" s="211"/>
      <c r="AA190" s="211" t="s">
        <v>119</v>
      </c>
      <c r="AB190" s="211"/>
      <c r="AC190" s="211"/>
      <c r="AD190" s="211"/>
      <c r="AE190" s="211"/>
      <c r="AF190" s="226"/>
      <c r="AG190" s="226"/>
      <c r="AH190" s="220"/>
      <c r="AI190" s="227" t="s">
        <v>129</v>
      </c>
      <c r="AJ190" s="220"/>
      <c r="AK190" s="211"/>
      <c r="AL190" s="211"/>
      <c r="AM190" s="92"/>
      <c r="AN190" s="7"/>
      <c r="AO190" s="7"/>
      <c r="AP190" s="7"/>
      <c r="AQ190" s="7">
        <v>2</v>
      </c>
      <c r="AR190" s="3">
        <f t="shared" ref="AR190" si="50">34*1</f>
        <v>34</v>
      </c>
      <c r="AS190" s="8">
        <f t="shared" si="45"/>
        <v>5.8823529411764705E-2</v>
      </c>
    </row>
    <row r="191" spans="1:45" ht="18" customHeight="1" x14ac:dyDescent="0.2">
      <c r="A191" s="105"/>
      <c r="B191" s="117"/>
      <c r="C191" s="84" t="s">
        <v>98</v>
      </c>
      <c r="D191" s="55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5"/>
      <c r="T191" s="211"/>
      <c r="U191" s="211"/>
      <c r="V191" s="211"/>
      <c r="W191" s="211"/>
      <c r="X191" s="219"/>
      <c r="Y191" s="211"/>
      <c r="Z191" s="211"/>
      <c r="AA191" s="211" t="s">
        <v>119</v>
      </c>
      <c r="AB191" s="211"/>
      <c r="AC191" s="211"/>
      <c r="AD191" s="211"/>
      <c r="AE191" s="211"/>
      <c r="AF191" s="226"/>
      <c r="AG191" s="226"/>
      <c r="AH191" s="220"/>
      <c r="AI191" s="227" t="s">
        <v>129</v>
      </c>
      <c r="AJ191" s="220"/>
      <c r="AK191" s="211"/>
      <c r="AL191" s="211"/>
      <c r="AM191" s="92"/>
      <c r="AN191" s="7"/>
      <c r="AO191" s="7"/>
      <c r="AP191" s="7"/>
      <c r="AQ191" s="7">
        <v>2</v>
      </c>
      <c r="AR191" s="3">
        <v>34</v>
      </c>
      <c r="AS191" s="8">
        <v>5.8799999999999998E-2</v>
      </c>
    </row>
    <row r="192" spans="1:45" x14ac:dyDescent="0.2">
      <c r="A192" s="62"/>
      <c r="B192" s="63"/>
      <c r="C192" s="63"/>
      <c r="D192" s="63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2"/>
      <c r="AN192" s="62"/>
      <c r="AO192" s="62"/>
      <c r="AP192" s="62"/>
      <c r="AQ192" s="62"/>
      <c r="AR192" s="62"/>
      <c r="AS192" s="62"/>
    </row>
    <row r="193" spans="1:45" ht="26.25" x14ac:dyDescent="0.2">
      <c r="A193" s="114" t="s">
        <v>38</v>
      </c>
      <c r="B193" s="115"/>
      <c r="C193" s="115"/>
      <c r="D193" s="116"/>
      <c r="E193" s="125" t="s">
        <v>40</v>
      </c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6" t="s">
        <v>20</v>
      </c>
      <c r="AR193" s="119" t="s">
        <v>22</v>
      </c>
      <c r="AS193" s="124" t="s">
        <v>21</v>
      </c>
    </row>
    <row r="194" spans="1:45" x14ac:dyDescent="0.2">
      <c r="A194" s="108" t="s">
        <v>0</v>
      </c>
      <c r="B194" s="109"/>
      <c r="C194" s="110"/>
      <c r="D194" s="22" t="s">
        <v>18</v>
      </c>
      <c r="E194" s="117" t="s">
        <v>1</v>
      </c>
      <c r="F194" s="117"/>
      <c r="G194" s="117"/>
      <c r="H194" s="117"/>
      <c r="I194" s="117" t="s">
        <v>2</v>
      </c>
      <c r="J194" s="117"/>
      <c r="K194" s="117"/>
      <c r="L194" s="117"/>
      <c r="M194" s="117" t="s">
        <v>3</v>
      </c>
      <c r="N194" s="117"/>
      <c r="O194" s="117"/>
      <c r="P194" s="117"/>
      <c r="Q194" s="117" t="s">
        <v>4</v>
      </c>
      <c r="R194" s="117"/>
      <c r="S194" s="117"/>
      <c r="T194" s="117"/>
      <c r="U194" s="117" t="s">
        <v>5</v>
      </c>
      <c r="V194" s="117"/>
      <c r="W194" s="117"/>
      <c r="X194" s="117" t="s">
        <v>6</v>
      </c>
      <c r="Y194" s="117"/>
      <c r="Z194" s="117"/>
      <c r="AA194" s="117"/>
      <c r="AB194" s="117" t="s">
        <v>7</v>
      </c>
      <c r="AC194" s="117"/>
      <c r="AD194" s="117"/>
      <c r="AE194" s="117" t="s">
        <v>8</v>
      </c>
      <c r="AF194" s="117"/>
      <c r="AG194" s="117"/>
      <c r="AH194" s="117"/>
      <c r="AI194" s="117"/>
      <c r="AJ194" s="117" t="s">
        <v>9</v>
      </c>
      <c r="AK194" s="117"/>
      <c r="AL194" s="117"/>
      <c r="AM194" s="117" t="s">
        <v>10</v>
      </c>
      <c r="AN194" s="117"/>
      <c r="AO194" s="117"/>
      <c r="AP194" s="117"/>
      <c r="AQ194" s="126"/>
      <c r="AR194" s="119"/>
      <c r="AS194" s="124"/>
    </row>
    <row r="195" spans="1:45" x14ac:dyDescent="0.2">
      <c r="A195" s="111"/>
      <c r="B195" s="112"/>
      <c r="C195" s="113"/>
      <c r="D195" s="22" t="s">
        <v>19</v>
      </c>
      <c r="E195" s="5">
        <v>1</v>
      </c>
      <c r="F195" s="5">
        <v>2</v>
      </c>
      <c r="G195" s="5">
        <v>3</v>
      </c>
      <c r="H195" s="5">
        <v>4</v>
      </c>
      <c r="I195" s="5">
        <v>5</v>
      </c>
      <c r="J195" s="5">
        <v>6</v>
      </c>
      <c r="K195" s="5">
        <v>7</v>
      </c>
      <c r="L195" s="5">
        <v>8</v>
      </c>
      <c r="M195" s="5">
        <v>9</v>
      </c>
      <c r="N195" s="5">
        <v>10</v>
      </c>
      <c r="O195" s="5">
        <v>11</v>
      </c>
      <c r="P195" s="5">
        <v>12</v>
      </c>
      <c r="Q195" s="5">
        <v>13</v>
      </c>
      <c r="R195" s="5">
        <v>14</v>
      </c>
      <c r="S195" s="5">
        <v>15</v>
      </c>
      <c r="T195" s="5">
        <v>16</v>
      </c>
      <c r="U195" s="5">
        <v>17</v>
      </c>
      <c r="V195" s="5">
        <v>18</v>
      </c>
      <c r="W195" s="5">
        <v>19</v>
      </c>
      <c r="X195" s="5">
        <v>20</v>
      </c>
      <c r="Y195" s="5">
        <v>21</v>
      </c>
      <c r="Z195" s="5">
        <v>22</v>
      </c>
      <c r="AA195" s="5">
        <v>23</v>
      </c>
      <c r="AB195" s="5">
        <v>24</v>
      </c>
      <c r="AC195" s="5">
        <v>25</v>
      </c>
      <c r="AD195" s="5">
        <v>26</v>
      </c>
      <c r="AE195" s="5">
        <v>27</v>
      </c>
      <c r="AF195" s="5">
        <v>28</v>
      </c>
      <c r="AG195" s="5">
        <v>29</v>
      </c>
      <c r="AH195" s="5">
        <v>30</v>
      </c>
      <c r="AI195" s="5">
        <v>31</v>
      </c>
      <c r="AJ195" s="5">
        <v>32</v>
      </c>
      <c r="AK195" s="5">
        <v>33</v>
      </c>
      <c r="AL195" s="5">
        <v>34</v>
      </c>
      <c r="AM195" s="5">
        <v>35</v>
      </c>
      <c r="AN195" s="5">
        <v>36</v>
      </c>
      <c r="AO195" s="5">
        <v>37</v>
      </c>
      <c r="AP195" s="5">
        <v>38</v>
      </c>
      <c r="AQ195" s="126"/>
      <c r="AR195" s="119"/>
      <c r="AS195" s="124"/>
    </row>
    <row r="196" spans="1:45" ht="25.5" x14ac:dyDescent="0.2">
      <c r="A196" s="105" t="s">
        <v>25</v>
      </c>
      <c r="B196" s="106" t="s">
        <v>13</v>
      </c>
      <c r="C196" s="49" t="s">
        <v>99</v>
      </c>
      <c r="D196" s="210"/>
      <c r="E196" s="211"/>
      <c r="F196" s="211"/>
      <c r="G196" s="211" t="s">
        <v>118</v>
      </c>
      <c r="H196" s="211"/>
      <c r="I196" s="211"/>
      <c r="J196" s="211"/>
      <c r="K196" s="211"/>
      <c r="L196" s="211"/>
      <c r="M196" s="211"/>
      <c r="N196" s="211"/>
      <c r="O196" s="211"/>
      <c r="P196" s="211"/>
      <c r="Q196" s="211" t="s">
        <v>118</v>
      </c>
      <c r="R196" s="211"/>
      <c r="S196" s="211"/>
      <c r="T196" s="211"/>
      <c r="U196" s="211"/>
      <c r="V196" s="211"/>
      <c r="W196" s="211"/>
      <c r="X196" s="211"/>
      <c r="Y196" s="211" t="s">
        <v>128</v>
      </c>
      <c r="Z196" s="211"/>
      <c r="AA196" s="211" t="s">
        <v>118</v>
      </c>
      <c r="AB196" s="211"/>
      <c r="AC196" s="211"/>
      <c r="AD196" s="211"/>
      <c r="AE196" s="211"/>
      <c r="AF196" s="211"/>
      <c r="AG196" s="211"/>
      <c r="AH196" s="226"/>
      <c r="AI196" s="211"/>
      <c r="AJ196" s="211"/>
      <c r="AK196" s="211"/>
      <c r="AL196" s="211" t="s">
        <v>118</v>
      </c>
      <c r="AM196" s="42"/>
      <c r="AN196" s="42"/>
      <c r="AO196" s="42"/>
      <c r="AP196" s="42"/>
      <c r="AQ196" s="7">
        <v>6</v>
      </c>
      <c r="AR196" s="3">
        <v>102</v>
      </c>
      <c r="AS196" s="8">
        <f t="shared" ref="AS196:AS223" si="51">AQ196/AR196</f>
        <v>5.8823529411764705E-2</v>
      </c>
    </row>
    <row r="197" spans="1:45" ht="25.5" x14ac:dyDescent="0.2">
      <c r="A197" s="105"/>
      <c r="B197" s="107"/>
      <c r="C197" s="49" t="s">
        <v>100</v>
      </c>
      <c r="D197" s="210"/>
      <c r="E197" s="211"/>
      <c r="F197" s="211"/>
      <c r="G197" s="211" t="s">
        <v>118</v>
      </c>
      <c r="H197" s="211"/>
      <c r="I197" s="211"/>
      <c r="J197" s="211"/>
      <c r="K197" s="211"/>
      <c r="L197" s="211"/>
      <c r="M197" s="211"/>
      <c r="N197" s="211"/>
      <c r="O197" s="211"/>
      <c r="P197" s="211"/>
      <c r="Q197" s="211" t="s">
        <v>118</v>
      </c>
      <c r="R197" s="211"/>
      <c r="S197" s="211"/>
      <c r="T197" s="211"/>
      <c r="U197" s="211"/>
      <c r="V197" s="211"/>
      <c r="W197" s="211"/>
      <c r="X197" s="211"/>
      <c r="Y197" s="211" t="s">
        <v>128</v>
      </c>
      <c r="Z197" s="211"/>
      <c r="AA197" s="211" t="s">
        <v>118</v>
      </c>
      <c r="AB197" s="211"/>
      <c r="AC197" s="211"/>
      <c r="AD197" s="211"/>
      <c r="AE197" s="211"/>
      <c r="AF197" s="211"/>
      <c r="AG197" s="211"/>
      <c r="AH197" s="226"/>
      <c r="AI197" s="211"/>
      <c r="AJ197" s="211"/>
      <c r="AK197" s="211"/>
      <c r="AL197" s="211" t="s">
        <v>118</v>
      </c>
      <c r="AM197" s="42"/>
      <c r="AN197" s="42"/>
      <c r="AO197" s="42"/>
      <c r="AP197" s="42"/>
      <c r="AQ197" s="7">
        <v>6</v>
      </c>
      <c r="AR197" s="3">
        <v>102</v>
      </c>
      <c r="AS197" s="8">
        <v>9.0899999999999995E-2</v>
      </c>
    </row>
    <row r="198" spans="1:45" x14ac:dyDescent="0.2">
      <c r="A198" s="105"/>
      <c r="B198" s="106" t="s">
        <v>27</v>
      </c>
      <c r="C198" s="49" t="s">
        <v>99</v>
      </c>
      <c r="D198" s="210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 t="s">
        <v>118</v>
      </c>
      <c r="U198" s="211"/>
      <c r="V198" s="211"/>
      <c r="W198" s="211"/>
      <c r="X198" s="211"/>
      <c r="Y198" s="211"/>
      <c r="Z198" s="211"/>
      <c r="AA198" s="211"/>
      <c r="AB198" s="211"/>
      <c r="AC198" s="211"/>
      <c r="AD198" s="211"/>
      <c r="AE198" s="211"/>
      <c r="AF198" s="211"/>
      <c r="AG198" s="211"/>
      <c r="AH198" s="211" t="s">
        <v>118</v>
      </c>
      <c r="AI198" s="211"/>
      <c r="AJ198" s="211"/>
      <c r="AK198" s="211"/>
      <c r="AL198" s="211"/>
      <c r="AM198" s="42"/>
      <c r="AN198" s="42"/>
      <c r="AO198" s="42"/>
      <c r="AP198" s="42"/>
      <c r="AQ198" s="7">
        <v>2</v>
      </c>
      <c r="AR198" s="3">
        <v>102</v>
      </c>
      <c r="AS198" s="8">
        <f t="shared" si="51"/>
        <v>1.9607843137254902E-2</v>
      </c>
    </row>
    <row r="199" spans="1:45" x14ac:dyDescent="0.2">
      <c r="A199" s="105"/>
      <c r="B199" s="107"/>
      <c r="C199" s="49" t="s">
        <v>100</v>
      </c>
      <c r="D199" s="213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 t="s">
        <v>118</v>
      </c>
      <c r="U199" s="211"/>
      <c r="V199" s="211"/>
      <c r="W199" s="211"/>
      <c r="X199" s="211"/>
      <c r="Y199" s="211"/>
      <c r="Z199" s="211"/>
      <c r="AA199" s="211"/>
      <c r="AB199" s="211"/>
      <c r="AC199" s="211"/>
      <c r="AD199" s="211"/>
      <c r="AE199" s="211"/>
      <c r="AF199" s="211"/>
      <c r="AG199" s="211"/>
      <c r="AH199" s="211" t="s">
        <v>118</v>
      </c>
      <c r="AI199" s="211"/>
      <c r="AJ199" s="211"/>
      <c r="AK199" s="211"/>
      <c r="AL199" s="211"/>
      <c r="AM199" s="42"/>
      <c r="AN199" s="42"/>
      <c r="AO199" s="42"/>
      <c r="AP199" s="42"/>
      <c r="AQ199" s="7">
        <v>2</v>
      </c>
      <c r="AR199" s="3">
        <v>102</v>
      </c>
      <c r="AS199" s="8">
        <f t="shared" si="51"/>
        <v>1.9607843137254902E-2</v>
      </c>
    </row>
    <row r="200" spans="1:45" x14ac:dyDescent="0.2">
      <c r="A200" s="105"/>
      <c r="B200" s="106" t="s">
        <v>90</v>
      </c>
      <c r="C200" s="49" t="s">
        <v>99</v>
      </c>
      <c r="D200" s="210"/>
      <c r="E200" s="211"/>
      <c r="F200" s="211"/>
      <c r="G200" s="211"/>
      <c r="H200" s="214"/>
      <c r="I200" s="215"/>
      <c r="J200" s="211"/>
      <c r="K200" s="211"/>
      <c r="L200" s="211" t="s">
        <v>118</v>
      </c>
      <c r="M200" s="211"/>
      <c r="N200" s="211"/>
      <c r="O200" s="211"/>
      <c r="P200" s="211"/>
      <c r="Q200" s="211" t="s">
        <v>118</v>
      </c>
      <c r="R200" s="211"/>
      <c r="S200" s="211"/>
      <c r="T200" s="211"/>
      <c r="U200" s="211"/>
      <c r="V200" s="211" t="s">
        <v>118</v>
      </c>
      <c r="W200" s="211"/>
      <c r="X200" s="211"/>
      <c r="Y200" s="211"/>
      <c r="Z200" s="211"/>
      <c r="AA200" s="211"/>
      <c r="AB200" s="211" t="s">
        <v>118</v>
      </c>
      <c r="AC200" s="211"/>
      <c r="AD200" s="211"/>
      <c r="AE200" s="211"/>
      <c r="AF200" s="211"/>
      <c r="AG200" s="211" t="s">
        <v>118</v>
      </c>
      <c r="AH200" s="226"/>
      <c r="AI200" s="211"/>
      <c r="AJ200" s="211"/>
      <c r="AK200" s="211" t="s">
        <v>118</v>
      </c>
      <c r="AL200" s="211"/>
      <c r="AM200" s="42"/>
      <c r="AN200" s="42"/>
      <c r="AO200" s="42"/>
      <c r="AP200" s="42"/>
      <c r="AQ200" s="7">
        <v>6</v>
      </c>
      <c r="AR200" s="3">
        <v>102</v>
      </c>
      <c r="AS200" s="8">
        <f t="shared" si="51"/>
        <v>5.8823529411764705E-2</v>
      </c>
    </row>
    <row r="201" spans="1:45" x14ac:dyDescent="0.2">
      <c r="A201" s="105"/>
      <c r="B201" s="107"/>
      <c r="C201" s="84" t="s">
        <v>100</v>
      </c>
      <c r="D201" s="210"/>
      <c r="E201" s="211"/>
      <c r="F201" s="211"/>
      <c r="G201" s="211"/>
      <c r="H201" s="214"/>
      <c r="I201" s="215"/>
      <c r="J201" s="211"/>
      <c r="K201" s="211"/>
      <c r="L201" s="211" t="s">
        <v>118</v>
      </c>
      <c r="M201" s="211"/>
      <c r="N201" s="211"/>
      <c r="O201" s="211"/>
      <c r="P201" s="211"/>
      <c r="Q201" s="211" t="s">
        <v>118</v>
      </c>
      <c r="R201" s="211"/>
      <c r="S201" s="211"/>
      <c r="T201" s="211"/>
      <c r="U201" s="211"/>
      <c r="V201" s="211" t="s">
        <v>118</v>
      </c>
      <c r="W201" s="211"/>
      <c r="X201" s="211"/>
      <c r="Y201" s="211"/>
      <c r="Z201" s="211"/>
      <c r="AA201" s="211"/>
      <c r="AB201" s="211" t="s">
        <v>118</v>
      </c>
      <c r="AC201" s="211"/>
      <c r="AD201" s="211"/>
      <c r="AE201" s="211"/>
      <c r="AF201" s="211"/>
      <c r="AG201" s="211" t="s">
        <v>118</v>
      </c>
      <c r="AH201" s="226"/>
      <c r="AI201" s="211"/>
      <c r="AJ201" s="211"/>
      <c r="AK201" s="211" t="s">
        <v>118</v>
      </c>
      <c r="AL201" s="211"/>
      <c r="AM201" s="42"/>
      <c r="AN201" s="42"/>
      <c r="AO201" s="42"/>
      <c r="AP201" s="42"/>
      <c r="AQ201" s="7">
        <v>6</v>
      </c>
      <c r="AR201" s="3">
        <v>102</v>
      </c>
      <c r="AS201" s="8">
        <f t="shared" si="51"/>
        <v>5.8823529411764705E-2</v>
      </c>
    </row>
    <row r="202" spans="1:45" x14ac:dyDescent="0.2">
      <c r="A202" s="105"/>
      <c r="B202" s="106" t="s">
        <v>91</v>
      </c>
      <c r="C202" s="49" t="s">
        <v>99</v>
      </c>
      <c r="D202" s="210"/>
      <c r="E202" s="211"/>
      <c r="F202" s="211"/>
      <c r="G202" s="211"/>
      <c r="H202" s="211"/>
      <c r="I202" s="211"/>
      <c r="J202" s="211"/>
      <c r="K202" s="211"/>
      <c r="L202" s="211" t="s">
        <v>118</v>
      </c>
      <c r="M202" s="211"/>
      <c r="N202" s="211"/>
      <c r="O202" s="211"/>
      <c r="P202" s="211" t="s">
        <v>118</v>
      </c>
      <c r="Q202" s="211"/>
      <c r="R202" s="211"/>
      <c r="S202" s="211"/>
      <c r="T202" s="211"/>
      <c r="U202" s="211"/>
      <c r="V202" s="211"/>
      <c r="W202" s="211" t="s">
        <v>118</v>
      </c>
      <c r="X202" s="211"/>
      <c r="Y202" s="211"/>
      <c r="Z202" s="211"/>
      <c r="AA202" s="211"/>
      <c r="AB202" s="211" t="s">
        <v>118</v>
      </c>
      <c r="AC202" s="211"/>
      <c r="AD202" s="211"/>
      <c r="AE202" s="211"/>
      <c r="AF202" s="211"/>
      <c r="AG202" s="211"/>
      <c r="AH202" s="211"/>
      <c r="AI202" s="212" t="s">
        <v>118</v>
      </c>
      <c r="AJ202" s="212"/>
      <c r="AK202" s="211"/>
      <c r="AL202" s="211" t="s">
        <v>118</v>
      </c>
      <c r="AM202" s="42"/>
      <c r="AN202" s="42"/>
      <c r="AO202" s="42"/>
      <c r="AP202" s="42"/>
      <c r="AQ202" s="7">
        <v>6</v>
      </c>
      <c r="AR202" s="3">
        <v>68</v>
      </c>
      <c r="AS202" s="8">
        <f t="shared" si="51"/>
        <v>8.8235294117647065E-2</v>
      </c>
    </row>
    <row r="203" spans="1:45" x14ac:dyDescent="0.2">
      <c r="A203" s="105"/>
      <c r="B203" s="107"/>
      <c r="C203" s="84" t="s">
        <v>100</v>
      </c>
      <c r="D203" s="210"/>
      <c r="E203" s="211"/>
      <c r="F203" s="211"/>
      <c r="G203" s="211"/>
      <c r="H203" s="211"/>
      <c r="I203" s="211"/>
      <c r="J203" s="211"/>
      <c r="K203" s="211"/>
      <c r="L203" s="211" t="s">
        <v>118</v>
      </c>
      <c r="M203" s="211"/>
      <c r="N203" s="211"/>
      <c r="O203" s="211"/>
      <c r="P203" s="211" t="s">
        <v>118</v>
      </c>
      <c r="Q203" s="211"/>
      <c r="R203" s="211"/>
      <c r="S203" s="211"/>
      <c r="T203" s="211"/>
      <c r="U203" s="211"/>
      <c r="V203" s="211"/>
      <c r="W203" s="211" t="s">
        <v>118</v>
      </c>
      <c r="X203" s="211"/>
      <c r="Y203" s="211"/>
      <c r="Z203" s="211"/>
      <c r="AA203" s="211"/>
      <c r="AB203" s="211" t="s">
        <v>118</v>
      </c>
      <c r="AC203" s="211"/>
      <c r="AD203" s="211"/>
      <c r="AE203" s="211"/>
      <c r="AF203" s="211"/>
      <c r="AG203" s="211"/>
      <c r="AH203" s="211"/>
      <c r="AI203" s="212" t="s">
        <v>118</v>
      </c>
      <c r="AJ203" s="212"/>
      <c r="AK203" s="211"/>
      <c r="AL203" s="211" t="s">
        <v>118</v>
      </c>
      <c r="AM203" s="42"/>
      <c r="AN203" s="42"/>
      <c r="AO203" s="42"/>
      <c r="AP203" s="42"/>
      <c r="AQ203" s="7">
        <v>6</v>
      </c>
      <c r="AR203" s="3">
        <v>68</v>
      </c>
      <c r="AS203" s="8">
        <f t="shared" si="51"/>
        <v>8.8235294117647065E-2</v>
      </c>
    </row>
    <row r="204" spans="1:45" x14ac:dyDescent="0.2">
      <c r="A204" s="105"/>
      <c r="B204" s="106" t="s">
        <v>92</v>
      </c>
      <c r="C204" s="49" t="s">
        <v>99</v>
      </c>
      <c r="D204" s="213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2"/>
      <c r="AJ204" s="212" t="s">
        <v>118</v>
      </c>
      <c r="AK204" s="211"/>
      <c r="AL204" s="211"/>
      <c r="AM204" s="42"/>
      <c r="AN204" s="42"/>
      <c r="AO204" s="42"/>
      <c r="AP204" s="42"/>
      <c r="AQ204" s="7">
        <v>1</v>
      </c>
      <c r="AR204" s="3">
        <v>34</v>
      </c>
      <c r="AS204" s="8">
        <f t="shared" si="51"/>
        <v>2.9411764705882353E-2</v>
      </c>
    </row>
    <row r="205" spans="1:45" x14ac:dyDescent="0.2">
      <c r="A205" s="105"/>
      <c r="B205" s="107"/>
      <c r="C205" s="84" t="s">
        <v>100</v>
      </c>
      <c r="D205" s="213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2"/>
      <c r="AJ205" s="212" t="s">
        <v>118</v>
      </c>
      <c r="AK205" s="211"/>
      <c r="AL205" s="211"/>
      <c r="AM205" s="42"/>
      <c r="AN205" s="42"/>
      <c r="AO205" s="42"/>
      <c r="AP205" s="42"/>
      <c r="AQ205" s="7">
        <v>1</v>
      </c>
      <c r="AR205" s="3">
        <v>34</v>
      </c>
      <c r="AS205" s="8">
        <f t="shared" si="51"/>
        <v>2.9411764705882353E-2</v>
      </c>
    </row>
    <row r="206" spans="1:45" x14ac:dyDescent="0.2">
      <c r="A206" s="105"/>
      <c r="B206" s="106" t="s">
        <v>35</v>
      </c>
      <c r="C206" s="49" t="s">
        <v>99</v>
      </c>
      <c r="D206" s="213"/>
      <c r="E206" s="211"/>
      <c r="F206" s="211"/>
      <c r="G206" s="211"/>
      <c r="H206" s="211"/>
      <c r="I206" s="211"/>
      <c r="J206" s="211" t="s">
        <v>118</v>
      </c>
      <c r="K206" s="211"/>
      <c r="L206" s="211"/>
      <c r="M206" s="211"/>
      <c r="N206" s="211"/>
      <c r="O206" s="211"/>
      <c r="P206" s="211"/>
      <c r="Q206" s="211"/>
      <c r="R206" s="211" t="s">
        <v>118</v>
      </c>
      <c r="S206" s="211"/>
      <c r="T206" s="211"/>
      <c r="U206" s="211"/>
      <c r="V206" s="211"/>
      <c r="W206" s="211"/>
      <c r="X206" s="211" t="s">
        <v>118</v>
      </c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2"/>
      <c r="AJ206" s="212"/>
      <c r="AK206" s="211"/>
      <c r="AL206" s="211"/>
      <c r="AM206" s="42"/>
      <c r="AN206" s="42"/>
      <c r="AO206" s="42"/>
      <c r="AP206" s="42"/>
      <c r="AQ206" s="7">
        <v>3</v>
      </c>
      <c r="AR206" s="3">
        <v>34</v>
      </c>
      <c r="AS206" s="8">
        <f t="shared" si="51"/>
        <v>8.8235294117647065E-2</v>
      </c>
    </row>
    <row r="207" spans="1:45" x14ac:dyDescent="0.2">
      <c r="A207" s="105"/>
      <c r="B207" s="107"/>
      <c r="C207" s="84" t="s">
        <v>100</v>
      </c>
      <c r="D207" s="213"/>
      <c r="E207" s="211"/>
      <c r="F207" s="211"/>
      <c r="G207" s="211"/>
      <c r="H207" s="211"/>
      <c r="I207" s="211"/>
      <c r="J207" s="211" t="s">
        <v>118</v>
      </c>
      <c r="K207" s="211"/>
      <c r="L207" s="211"/>
      <c r="M207" s="211"/>
      <c r="N207" s="211"/>
      <c r="O207" s="211"/>
      <c r="P207" s="211"/>
      <c r="Q207" s="211"/>
      <c r="R207" s="211" t="s">
        <v>118</v>
      </c>
      <c r="S207" s="211"/>
      <c r="T207" s="211"/>
      <c r="U207" s="211"/>
      <c r="V207" s="211"/>
      <c r="W207" s="211"/>
      <c r="X207" s="211" t="s">
        <v>118</v>
      </c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2"/>
      <c r="AJ207" s="212"/>
      <c r="AK207" s="211"/>
      <c r="AL207" s="211"/>
      <c r="AM207" s="42"/>
      <c r="AN207" s="42"/>
      <c r="AO207" s="42"/>
      <c r="AP207" s="42"/>
      <c r="AQ207" s="7">
        <v>3</v>
      </c>
      <c r="AR207" s="3">
        <v>34</v>
      </c>
      <c r="AS207" s="8">
        <v>8.8200000000000001E-2</v>
      </c>
    </row>
    <row r="208" spans="1:45" x14ac:dyDescent="0.2">
      <c r="A208" s="105"/>
      <c r="B208" s="106" t="s">
        <v>28</v>
      </c>
      <c r="C208" s="26" t="s">
        <v>100</v>
      </c>
      <c r="D208" s="213"/>
      <c r="E208" s="211"/>
      <c r="F208" s="211"/>
      <c r="G208" s="211"/>
      <c r="H208" s="211"/>
      <c r="I208" s="211"/>
      <c r="J208" s="211" t="s">
        <v>119</v>
      </c>
      <c r="K208" s="211"/>
      <c r="L208" s="211"/>
      <c r="M208" s="211"/>
      <c r="N208" s="211"/>
      <c r="O208" s="211"/>
      <c r="P208" s="211"/>
      <c r="Q208" s="211"/>
      <c r="R208" s="211"/>
      <c r="S208" s="211"/>
      <c r="T208" s="211" t="s">
        <v>119</v>
      </c>
      <c r="U208" s="221"/>
      <c r="V208" s="221"/>
      <c r="W208" s="211"/>
      <c r="X208" s="211"/>
      <c r="Y208" s="221"/>
      <c r="Z208" s="211"/>
      <c r="AA208" s="211"/>
      <c r="AB208" s="211"/>
      <c r="AC208" s="211"/>
      <c r="AD208" s="211" t="s">
        <v>119</v>
      </c>
      <c r="AE208" s="211"/>
      <c r="AF208" s="211"/>
      <c r="AG208" s="211" t="s">
        <v>119</v>
      </c>
      <c r="AH208" s="211"/>
      <c r="AI208" s="212"/>
      <c r="AJ208" s="212"/>
      <c r="AK208" s="221"/>
      <c r="AL208" s="211"/>
      <c r="AM208" s="42"/>
      <c r="AN208" s="42"/>
      <c r="AO208" s="42"/>
      <c r="AP208" s="42"/>
      <c r="AQ208" s="7">
        <v>4</v>
      </c>
      <c r="AR208" s="3">
        <f>34*2</f>
        <v>68</v>
      </c>
      <c r="AS208" s="8">
        <f t="shared" si="51"/>
        <v>5.8823529411764705E-2</v>
      </c>
    </row>
    <row r="209" spans="1:45" x14ac:dyDescent="0.2">
      <c r="A209" s="105"/>
      <c r="B209" s="107"/>
      <c r="C209" s="26" t="s">
        <v>101</v>
      </c>
      <c r="D209" s="213"/>
      <c r="E209" s="211"/>
      <c r="F209" s="211"/>
      <c r="G209" s="211"/>
      <c r="H209" s="211"/>
      <c r="I209" s="211"/>
      <c r="J209" s="211" t="s">
        <v>119</v>
      </c>
      <c r="K209" s="211"/>
      <c r="L209" s="211"/>
      <c r="M209" s="211"/>
      <c r="N209" s="211"/>
      <c r="O209" s="211"/>
      <c r="P209" s="211"/>
      <c r="Q209" s="211"/>
      <c r="R209" s="211"/>
      <c r="S209" s="211"/>
      <c r="T209" s="211" t="s">
        <v>119</v>
      </c>
      <c r="U209" s="221"/>
      <c r="V209" s="221"/>
      <c r="W209" s="211"/>
      <c r="X209" s="211"/>
      <c r="Y209" s="221"/>
      <c r="Z209" s="211"/>
      <c r="AA209" s="211"/>
      <c r="AB209" s="211"/>
      <c r="AC209" s="211"/>
      <c r="AD209" s="211" t="s">
        <v>119</v>
      </c>
      <c r="AE209" s="211"/>
      <c r="AF209" s="211"/>
      <c r="AG209" s="211" t="s">
        <v>119</v>
      </c>
      <c r="AH209" s="211"/>
      <c r="AI209" s="212"/>
      <c r="AJ209" s="212"/>
      <c r="AK209" s="221"/>
      <c r="AL209" s="211"/>
      <c r="AM209" s="42"/>
      <c r="AN209" s="42"/>
      <c r="AO209" s="42"/>
      <c r="AP209" s="42"/>
      <c r="AQ209" s="7">
        <v>4</v>
      </c>
      <c r="AR209" s="3">
        <v>68</v>
      </c>
      <c r="AS209" s="8">
        <v>7.3499999999999996E-2</v>
      </c>
    </row>
    <row r="210" spans="1:45" x14ac:dyDescent="0.2">
      <c r="A210" s="105"/>
      <c r="B210" s="106" t="s">
        <v>32</v>
      </c>
      <c r="C210" s="26" t="s">
        <v>99</v>
      </c>
      <c r="D210" s="213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 t="s">
        <v>119</v>
      </c>
      <c r="T210" s="211"/>
      <c r="U210" s="211"/>
      <c r="V210" s="211" t="s">
        <v>119</v>
      </c>
      <c r="W210" s="211"/>
      <c r="X210" s="211"/>
      <c r="Y210" s="211"/>
      <c r="Z210" s="211"/>
      <c r="AA210" s="211"/>
      <c r="AB210" s="211"/>
      <c r="AC210" s="211" t="s">
        <v>119</v>
      </c>
      <c r="AD210" s="211"/>
      <c r="AE210" s="211"/>
      <c r="AF210" s="211" t="s">
        <v>119</v>
      </c>
      <c r="AG210" s="211"/>
      <c r="AH210" s="211"/>
      <c r="AI210" s="212"/>
      <c r="AJ210" s="212"/>
      <c r="AK210" s="211"/>
      <c r="AL210" s="211"/>
      <c r="AM210" s="42"/>
      <c r="AN210" s="42"/>
      <c r="AO210" s="42"/>
      <c r="AP210" s="42"/>
      <c r="AQ210" s="7">
        <v>4</v>
      </c>
      <c r="AR210" s="3">
        <v>34</v>
      </c>
      <c r="AS210" s="8">
        <f t="shared" si="51"/>
        <v>0.11764705882352941</v>
      </c>
    </row>
    <row r="211" spans="1:45" x14ac:dyDescent="0.2">
      <c r="A211" s="105"/>
      <c r="B211" s="107"/>
      <c r="C211" s="84" t="s">
        <v>100</v>
      </c>
      <c r="D211" s="213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 t="s">
        <v>119</v>
      </c>
      <c r="T211" s="211"/>
      <c r="U211" s="211"/>
      <c r="V211" s="211" t="s">
        <v>119</v>
      </c>
      <c r="W211" s="211"/>
      <c r="X211" s="211"/>
      <c r="Y211" s="211"/>
      <c r="Z211" s="211"/>
      <c r="AA211" s="211"/>
      <c r="AB211" s="211"/>
      <c r="AC211" s="211" t="s">
        <v>119</v>
      </c>
      <c r="AD211" s="211"/>
      <c r="AE211" s="211"/>
      <c r="AF211" s="211" t="s">
        <v>119</v>
      </c>
      <c r="AG211" s="211"/>
      <c r="AH211" s="211"/>
      <c r="AI211" s="212"/>
      <c r="AJ211" s="212"/>
      <c r="AK211" s="211"/>
      <c r="AL211" s="211"/>
      <c r="AM211" s="42"/>
      <c r="AN211" s="42"/>
      <c r="AO211" s="42"/>
      <c r="AP211" s="42"/>
      <c r="AQ211" s="7">
        <v>4</v>
      </c>
      <c r="AR211" s="3">
        <v>34</v>
      </c>
      <c r="AS211" s="8">
        <v>0</v>
      </c>
    </row>
    <row r="212" spans="1:45" x14ac:dyDescent="0.2">
      <c r="A212" s="105"/>
      <c r="B212" s="106" t="s">
        <v>30</v>
      </c>
      <c r="C212" s="49" t="s">
        <v>99</v>
      </c>
      <c r="D212" s="213"/>
      <c r="E212" s="211"/>
      <c r="F212" s="211"/>
      <c r="G212" s="211"/>
      <c r="H212" s="211"/>
      <c r="I212" s="211"/>
      <c r="J212" s="211"/>
      <c r="K212" s="211" t="s">
        <v>118</v>
      </c>
      <c r="L212" s="211"/>
      <c r="M212" s="211"/>
      <c r="N212" s="211"/>
      <c r="O212" s="211"/>
      <c r="P212" s="211"/>
      <c r="Q212" s="211"/>
      <c r="R212" s="211"/>
      <c r="S212" s="211" t="s">
        <v>118</v>
      </c>
      <c r="T212" s="221"/>
      <c r="U212" s="211"/>
      <c r="V212" s="211"/>
      <c r="W212" s="211"/>
      <c r="X212" s="211"/>
      <c r="Y212" s="211"/>
      <c r="Z212" s="211"/>
      <c r="AA212" s="211"/>
      <c r="AB212" s="211"/>
      <c r="AC212" s="211"/>
      <c r="AD212" s="211" t="s">
        <v>118</v>
      </c>
      <c r="AE212" s="211"/>
      <c r="AF212" s="211"/>
      <c r="AG212" s="211"/>
      <c r="AH212" s="211"/>
      <c r="AI212" s="212"/>
      <c r="AJ212" s="221" t="s">
        <v>118</v>
      </c>
      <c r="AK212" s="211"/>
      <c r="AL212" s="211"/>
      <c r="AM212" s="42"/>
      <c r="AN212" s="42"/>
      <c r="AO212" s="42"/>
      <c r="AP212" s="42"/>
      <c r="AQ212" s="7">
        <v>4</v>
      </c>
      <c r="AR212" s="3">
        <v>68</v>
      </c>
      <c r="AS212" s="8">
        <f t="shared" si="51"/>
        <v>5.8823529411764705E-2</v>
      </c>
    </row>
    <row r="213" spans="1:45" x14ac:dyDescent="0.2">
      <c r="A213" s="105"/>
      <c r="B213" s="107"/>
      <c r="C213" s="84" t="s">
        <v>100</v>
      </c>
      <c r="D213" s="213"/>
      <c r="E213" s="211"/>
      <c r="F213" s="211"/>
      <c r="G213" s="211"/>
      <c r="H213" s="211"/>
      <c r="I213" s="211"/>
      <c r="J213" s="211"/>
      <c r="K213" s="211" t="s">
        <v>118</v>
      </c>
      <c r="L213" s="211"/>
      <c r="M213" s="211"/>
      <c r="N213" s="211"/>
      <c r="O213" s="211"/>
      <c r="P213" s="211"/>
      <c r="Q213" s="211"/>
      <c r="R213" s="211"/>
      <c r="S213" s="211" t="s">
        <v>118</v>
      </c>
      <c r="T213" s="221"/>
      <c r="U213" s="211"/>
      <c r="V213" s="211"/>
      <c r="W213" s="211"/>
      <c r="X213" s="211"/>
      <c r="Y213" s="211"/>
      <c r="Z213" s="211"/>
      <c r="AA213" s="211"/>
      <c r="AB213" s="211"/>
      <c r="AC213" s="211"/>
      <c r="AD213" s="211" t="s">
        <v>118</v>
      </c>
      <c r="AE213" s="211"/>
      <c r="AF213" s="211"/>
      <c r="AG213" s="211"/>
      <c r="AH213" s="211"/>
      <c r="AI213" s="212"/>
      <c r="AJ213" s="221" t="s">
        <v>118</v>
      </c>
      <c r="AK213" s="211"/>
      <c r="AL213" s="211"/>
      <c r="AM213" s="42"/>
      <c r="AN213" s="42"/>
      <c r="AO213" s="42"/>
      <c r="AP213" s="42"/>
      <c r="AQ213" s="7">
        <v>4</v>
      </c>
      <c r="AR213" s="3">
        <v>68</v>
      </c>
      <c r="AS213" s="8">
        <v>5.8799999999999998E-2</v>
      </c>
    </row>
    <row r="214" spans="1:45" x14ac:dyDescent="0.2">
      <c r="A214" s="105"/>
      <c r="B214" s="106" t="s">
        <v>34</v>
      </c>
      <c r="C214" s="49" t="s">
        <v>99</v>
      </c>
      <c r="D214" s="213"/>
      <c r="E214" s="211"/>
      <c r="F214" s="211"/>
      <c r="G214" s="211"/>
      <c r="H214" s="211" t="s">
        <v>118</v>
      </c>
      <c r="I214" s="211"/>
      <c r="J214" s="211"/>
      <c r="K214" s="211"/>
      <c r="L214" s="211"/>
      <c r="M214" s="211"/>
      <c r="N214" s="211"/>
      <c r="O214" s="211" t="s">
        <v>118</v>
      </c>
      <c r="P214" s="211"/>
      <c r="Q214" s="211"/>
      <c r="R214" s="211" t="s">
        <v>118</v>
      </c>
      <c r="S214" s="211"/>
      <c r="T214" s="211"/>
      <c r="U214" s="211"/>
      <c r="V214" s="211"/>
      <c r="W214" s="211" t="s">
        <v>118</v>
      </c>
      <c r="X214" s="211"/>
      <c r="Y214" s="211"/>
      <c r="Z214" s="211"/>
      <c r="AA214" s="211"/>
      <c r="AB214" s="211"/>
      <c r="AC214" s="211" t="s">
        <v>118</v>
      </c>
      <c r="AD214" s="211"/>
      <c r="AE214" s="211"/>
      <c r="AF214" s="211"/>
      <c r="AG214" s="211"/>
      <c r="AH214" s="211"/>
      <c r="AI214" s="212"/>
      <c r="AJ214" s="221"/>
      <c r="AK214" s="212" t="s">
        <v>118</v>
      </c>
      <c r="AL214" s="211"/>
      <c r="AM214" s="42"/>
      <c r="AN214" s="42"/>
      <c r="AO214" s="42"/>
      <c r="AP214" s="42"/>
      <c r="AQ214" s="7">
        <v>6</v>
      </c>
      <c r="AR214" s="3">
        <v>102</v>
      </c>
      <c r="AS214" s="8">
        <f t="shared" si="51"/>
        <v>5.8823529411764705E-2</v>
      </c>
    </row>
    <row r="215" spans="1:45" x14ac:dyDescent="0.2">
      <c r="A215" s="105"/>
      <c r="B215" s="107"/>
      <c r="C215" s="84" t="s">
        <v>100</v>
      </c>
      <c r="D215" s="213"/>
      <c r="E215" s="211"/>
      <c r="F215" s="211"/>
      <c r="G215" s="211"/>
      <c r="H215" s="211" t="s">
        <v>118</v>
      </c>
      <c r="I215" s="211"/>
      <c r="J215" s="211"/>
      <c r="K215" s="211"/>
      <c r="L215" s="211"/>
      <c r="M215" s="211"/>
      <c r="N215" s="211"/>
      <c r="O215" s="211" t="s">
        <v>118</v>
      </c>
      <c r="P215" s="211"/>
      <c r="Q215" s="211"/>
      <c r="R215" s="211" t="s">
        <v>118</v>
      </c>
      <c r="S215" s="211"/>
      <c r="T215" s="211"/>
      <c r="U215" s="211"/>
      <c r="V215" s="211"/>
      <c r="W215" s="211" t="s">
        <v>118</v>
      </c>
      <c r="X215" s="211"/>
      <c r="Y215" s="211"/>
      <c r="Z215" s="211"/>
      <c r="AA215" s="211"/>
      <c r="AB215" s="211"/>
      <c r="AC215" s="211" t="s">
        <v>118</v>
      </c>
      <c r="AD215" s="211"/>
      <c r="AE215" s="211"/>
      <c r="AF215" s="211"/>
      <c r="AG215" s="211"/>
      <c r="AH215" s="211"/>
      <c r="AI215" s="212"/>
      <c r="AJ215" s="221"/>
      <c r="AK215" s="212" t="s">
        <v>118</v>
      </c>
      <c r="AL215" s="211"/>
      <c r="AM215" s="42"/>
      <c r="AN215" s="42"/>
      <c r="AO215" s="42"/>
      <c r="AP215" s="42"/>
      <c r="AQ215" s="7">
        <v>6</v>
      </c>
      <c r="AR215" s="3">
        <v>102</v>
      </c>
      <c r="AS215" s="8">
        <v>7.0699999999999999E-2</v>
      </c>
    </row>
    <row r="216" spans="1:45" x14ac:dyDescent="0.2">
      <c r="A216" s="105"/>
      <c r="B216" s="117" t="s">
        <v>37</v>
      </c>
      <c r="C216" s="49" t="s">
        <v>99</v>
      </c>
      <c r="D216" s="213"/>
      <c r="E216" s="211"/>
      <c r="F216" s="211"/>
      <c r="G216" s="211" t="s">
        <v>118</v>
      </c>
      <c r="H216" s="211"/>
      <c r="I216" s="211"/>
      <c r="J216" s="211"/>
      <c r="K216" s="211"/>
      <c r="L216" s="211"/>
      <c r="M216" s="211" t="s">
        <v>118</v>
      </c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 t="s">
        <v>118</v>
      </c>
      <c r="Z216" s="211"/>
      <c r="AA216" s="211"/>
      <c r="AB216" s="211"/>
      <c r="AC216" s="211"/>
      <c r="AD216" s="211"/>
      <c r="AE216" s="211"/>
      <c r="AF216" s="211"/>
      <c r="AG216" s="211"/>
      <c r="AH216" s="211"/>
      <c r="AI216" s="212" t="s">
        <v>118</v>
      </c>
      <c r="AJ216" s="212"/>
      <c r="AK216" s="211"/>
      <c r="AL216" s="211"/>
      <c r="AM216" s="42"/>
      <c r="AN216" s="42"/>
      <c r="AO216" s="42"/>
      <c r="AP216" s="42"/>
      <c r="AQ216" s="7">
        <v>4</v>
      </c>
      <c r="AR216" s="3">
        <v>68</v>
      </c>
      <c r="AS216" s="8">
        <f t="shared" si="51"/>
        <v>5.8823529411764705E-2</v>
      </c>
    </row>
    <row r="217" spans="1:45" x14ac:dyDescent="0.2">
      <c r="A217" s="105"/>
      <c r="B217" s="117"/>
      <c r="C217" s="84" t="s">
        <v>100</v>
      </c>
      <c r="D217" s="213"/>
      <c r="E217" s="211"/>
      <c r="F217" s="211"/>
      <c r="G217" s="211" t="s">
        <v>118</v>
      </c>
      <c r="H217" s="211"/>
      <c r="I217" s="211"/>
      <c r="J217" s="211"/>
      <c r="K217" s="211"/>
      <c r="L217" s="211"/>
      <c r="M217" s="211" t="s">
        <v>118</v>
      </c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  <c r="X217" s="211"/>
      <c r="Y217" s="211" t="s">
        <v>118</v>
      </c>
      <c r="Z217" s="211"/>
      <c r="AA217" s="211"/>
      <c r="AB217" s="211"/>
      <c r="AC217" s="211"/>
      <c r="AD217" s="211"/>
      <c r="AE217" s="211"/>
      <c r="AF217" s="211"/>
      <c r="AG217" s="211"/>
      <c r="AH217" s="211"/>
      <c r="AI217" s="212" t="s">
        <v>118</v>
      </c>
      <c r="AJ217" s="212"/>
      <c r="AK217" s="211"/>
      <c r="AL217" s="211"/>
      <c r="AM217" s="42"/>
      <c r="AN217" s="42"/>
      <c r="AO217" s="42"/>
      <c r="AP217" s="42"/>
      <c r="AQ217" s="7">
        <v>4</v>
      </c>
      <c r="AR217" s="3">
        <v>68</v>
      </c>
      <c r="AS217" s="8">
        <v>5.8799999999999998E-2</v>
      </c>
    </row>
    <row r="218" spans="1:45" x14ac:dyDescent="0.2">
      <c r="A218" s="105"/>
      <c r="B218" s="117" t="s">
        <v>29</v>
      </c>
      <c r="C218" s="49" t="s">
        <v>99</v>
      </c>
      <c r="D218" s="213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211"/>
      <c r="R218" s="211"/>
      <c r="S218" s="211"/>
      <c r="T218" s="211"/>
      <c r="U218" s="211"/>
      <c r="V218" s="211"/>
      <c r="W218" s="211"/>
      <c r="X218" s="211"/>
      <c r="Y218" s="211"/>
      <c r="Z218" s="211"/>
      <c r="AA218" s="211"/>
      <c r="AB218" s="211"/>
      <c r="AC218" s="211"/>
      <c r="AD218" s="211"/>
      <c r="AE218" s="211"/>
      <c r="AF218" s="211"/>
      <c r="AG218" s="211"/>
      <c r="AH218" s="211"/>
      <c r="AI218" s="212"/>
      <c r="AJ218" s="212"/>
      <c r="AK218" s="211"/>
      <c r="AL218" s="211"/>
      <c r="AM218" s="42"/>
      <c r="AN218" s="42"/>
      <c r="AO218" s="42"/>
      <c r="AP218" s="42"/>
      <c r="AQ218" s="7">
        <v>0</v>
      </c>
      <c r="AR218" s="3">
        <v>68</v>
      </c>
      <c r="AS218" s="8">
        <f t="shared" si="51"/>
        <v>0</v>
      </c>
    </row>
    <row r="219" spans="1:45" x14ac:dyDescent="0.2">
      <c r="A219" s="105"/>
      <c r="B219" s="117"/>
      <c r="C219" s="84" t="s">
        <v>100</v>
      </c>
      <c r="D219" s="213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  <c r="X219" s="211"/>
      <c r="Y219" s="211"/>
      <c r="Z219" s="211"/>
      <c r="AA219" s="211"/>
      <c r="AB219" s="211"/>
      <c r="AC219" s="211"/>
      <c r="AD219" s="211"/>
      <c r="AE219" s="211"/>
      <c r="AF219" s="211"/>
      <c r="AG219" s="211"/>
      <c r="AH219" s="211"/>
      <c r="AI219" s="212"/>
      <c r="AJ219" s="212"/>
      <c r="AK219" s="211"/>
      <c r="AL219" s="211"/>
      <c r="AM219" s="42"/>
      <c r="AN219" s="42"/>
      <c r="AO219" s="42"/>
      <c r="AP219" s="42"/>
      <c r="AQ219" s="7">
        <v>0</v>
      </c>
      <c r="AR219" s="3">
        <v>68</v>
      </c>
      <c r="AS219" s="8">
        <v>3.0300000000000001E-2</v>
      </c>
    </row>
    <row r="220" spans="1:45" x14ac:dyDescent="0.2">
      <c r="A220" s="105"/>
      <c r="B220" s="106" t="s">
        <v>138</v>
      </c>
      <c r="C220" s="102" t="s">
        <v>99</v>
      </c>
      <c r="D220" s="213"/>
      <c r="E220" s="211"/>
      <c r="F220" s="211"/>
      <c r="G220" s="211"/>
      <c r="H220" s="211"/>
      <c r="I220" s="211" t="s">
        <v>118</v>
      </c>
      <c r="J220" s="211"/>
      <c r="K220" s="211"/>
      <c r="L220" s="211"/>
      <c r="M220" s="211"/>
      <c r="N220" s="211" t="s">
        <v>118</v>
      </c>
      <c r="O220" s="211"/>
      <c r="P220" s="211"/>
      <c r="Q220" s="211"/>
      <c r="R220" s="211"/>
      <c r="S220" s="211"/>
      <c r="T220" s="211"/>
      <c r="U220" s="211"/>
      <c r="V220" s="211"/>
      <c r="W220" s="211"/>
      <c r="X220" s="211" t="s">
        <v>118</v>
      </c>
      <c r="Y220" s="211"/>
      <c r="Z220" s="211"/>
      <c r="AA220" s="211" t="s">
        <v>118</v>
      </c>
      <c r="AB220" s="211"/>
      <c r="AC220" s="211"/>
      <c r="AD220" s="211"/>
      <c r="AE220" s="211" t="s">
        <v>118</v>
      </c>
      <c r="AF220" s="211"/>
      <c r="AG220" s="211"/>
      <c r="AH220" s="211"/>
      <c r="AI220" s="212"/>
      <c r="AJ220" s="212"/>
      <c r="AK220" s="211"/>
      <c r="AL220" s="211"/>
      <c r="AM220" s="42"/>
      <c r="AN220" s="42"/>
      <c r="AO220" s="42"/>
      <c r="AP220" s="42"/>
      <c r="AQ220" s="7">
        <v>5</v>
      </c>
      <c r="AR220" s="3">
        <v>102</v>
      </c>
      <c r="AS220" s="8">
        <v>4.9000000000000002E-2</v>
      </c>
    </row>
    <row r="221" spans="1:45" x14ac:dyDescent="0.2">
      <c r="A221" s="105"/>
      <c r="B221" s="225"/>
      <c r="C221" s="102" t="s">
        <v>100</v>
      </c>
      <c r="D221" s="213"/>
      <c r="E221" s="211"/>
      <c r="F221" s="211"/>
      <c r="G221" s="211"/>
      <c r="H221" s="211"/>
      <c r="I221" s="211" t="s">
        <v>118</v>
      </c>
      <c r="J221" s="211"/>
      <c r="K221" s="211"/>
      <c r="L221" s="211"/>
      <c r="M221" s="211"/>
      <c r="N221" s="211" t="s">
        <v>118</v>
      </c>
      <c r="O221" s="211"/>
      <c r="P221" s="211"/>
      <c r="Q221" s="211"/>
      <c r="R221" s="211"/>
      <c r="S221" s="211"/>
      <c r="T221" s="211"/>
      <c r="U221" s="211"/>
      <c r="V221" s="211"/>
      <c r="W221" s="211"/>
      <c r="X221" s="211" t="s">
        <v>118</v>
      </c>
      <c r="Y221" s="211"/>
      <c r="Z221" s="211"/>
      <c r="AA221" s="211" t="s">
        <v>118</v>
      </c>
      <c r="AB221" s="211"/>
      <c r="AC221" s="211"/>
      <c r="AD221" s="211"/>
      <c r="AE221" s="211" t="s">
        <v>118</v>
      </c>
      <c r="AF221" s="211"/>
      <c r="AG221" s="211"/>
      <c r="AH221" s="211"/>
      <c r="AI221" s="212"/>
      <c r="AJ221" s="212"/>
      <c r="AK221" s="211"/>
      <c r="AL221" s="211"/>
      <c r="AM221" s="42"/>
      <c r="AN221" s="42"/>
      <c r="AO221" s="42"/>
      <c r="AP221" s="42"/>
      <c r="AQ221" s="7">
        <v>5</v>
      </c>
      <c r="AR221" s="3">
        <v>102</v>
      </c>
      <c r="AS221" s="8">
        <v>4.9000000000000002E-2</v>
      </c>
    </row>
    <row r="222" spans="1:45" x14ac:dyDescent="0.2">
      <c r="A222" s="105"/>
      <c r="B222" s="117" t="s">
        <v>130</v>
      </c>
      <c r="C222" s="49" t="s">
        <v>99</v>
      </c>
      <c r="D222" s="213"/>
      <c r="E222" s="211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/>
      <c r="AF222" s="211"/>
      <c r="AG222" s="211"/>
      <c r="AH222" s="211"/>
      <c r="AI222" s="212"/>
      <c r="AJ222" s="212"/>
      <c r="AK222" s="211"/>
      <c r="AL222" s="211"/>
      <c r="AM222" s="42"/>
      <c r="AN222" s="42"/>
      <c r="AO222" s="42"/>
      <c r="AP222" s="42"/>
      <c r="AQ222" s="7">
        <v>0</v>
      </c>
      <c r="AR222" s="3">
        <v>34</v>
      </c>
      <c r="AS222" s="8">
        <f t="shared" si="51"/>
        <v>0</v>
      </c>
    </row>
    <row r="223" spans="1:45" x14ac:dyDescent="0.2">
      <c r="A223" s="105"/>
      <c r="B223" s="117"/>
      <c r="C223" s="84" t="s">
        <v>100</v>
      </c>
      <c r="D223" s="55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42"/>
      <c r="AJ223" s="42"/>
      <c r="AK223" s="26"/>
      <c r="AL223" s="26"/>
      <c r="AM223" s="42"/>
      <c r="AN223" s="42"/>
      <c r="AO223" s="42"/>
      <c r="AP223" s="42"/>
      <c r="AQ223" s="7">
        <v>0</v>
      </c>
      <c r="AR223" s="3">
        <v>34</v>
      </c>
      <c r="AS223" s="8">
        <f t="shared" si="51"/>
        <v>0</v>
      </c>
    </row>
    <row r="224" spans="1:45" x14ac:dyDescent="0.2">
      <c r="A224" s="62"/>
      <c r="B224" s="63"/>
      <c r="C224" s="63"/>
      <c r="D224" s="63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2"/>
      <c r="AN224" s="62"/>
      <c r="AO224" s="62"/>
      <c r="AP224" s="62"/>
      <c r="AQ224" s="62"/>
      <c r="AR224" s="62"/>
      <c r="AS224" s="62"/>
    </row>
    <row r="225" spans="1:45" ht="26.25" x14ac:dyDescent="0.2">
      <c r="A225" s="114" t="s">
        <v>41</v>
      </c>
      <c r="B225" s="115"/>
      <c r="C225" s="115"/>
      <c r="D225" s="116"/>
      <c r="E225" s="125" t="s">
        <v>40</v>
      </c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  <c r="AG225" s="125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6" t="s">
        <v>20</v>
      </c>
      <c r="AR225" s="119" t="s">
        <v>22</v>
      </c>
      <c r="AS225" s="124" t="s">
        <v>21</v>
      </c>
    </row>
    <row r="226" spans="1:45" x14ac:dyDescent="0.2">
      <c r="A226" s="108" t="s">
        <v>0</v>
      </c>
      <c r="B226" s="109"/>
      <c r="C226" s="110"/>
      <c r="D226" s="22" t="s">
        <v>18</v>
      </c>
      <c r="E226" s="117" t="s">
        <v>1</v>
      </c>
      <c r="F226" s="117"/>
      <c r="G226" s="117"/>
      <c r="H226" s="117"/>
      <c r="I226" s="117" t="s">
        <v>2</v>
      </c>
      <c r="J226" s="117"/>
      <c r="K226" s="117"/>
      <c r="L226" s="117"/>
      <c r="M226" s="117" t="s">
        <v>3</v>
      </c>
      <c r="N226" s="117"/>
      <c r="O226" s="117"/>
      <c r="P226" s="117"/>
      <c r="Q226" s="117" t="s">
        <v>4</v>
      </c>
      <c r="R226" s="117"/>
      <c r="S226" s="117"/>
      <c r="T226" s="117"/>
      <c r="U226" s="117" t="s">
        <v>5</v>
      </c>
      <c r="V226" s="117"/>
      <c r="W226" s="117"/>
      <c r="X226" s="117" t="s">
        <v>6</v>
      </c>
      <c r="Y226" s="117"/>
      <c r="Z226" s="117"/>
      <c r="AA226" s="117"/>
      <c r="AB226" s="117" t="s">
        <v>7</v>
      </c>
      <c r="AC226" s="117"/>
      <c r="AD226" s="117"/>
      <c r="AE226" s="117" t="s">
        <v>8</v>
      </c>
      <c r="AF226" s="117"/>
      <c r="AG226" s="117"/>
      <c r="AH226" s="117"/>
      <c r="AI226" s="117"/>
      <c r="AJ226" s="117" t="s">
        <v>9</v>
      </c>
      <c r="AK226" s="117"/>
      <c r="AL226" s="117"/>
      <c r="AM226" s="117" t="s">
        <v>10</v>
      </c>
      <c r="AN226" s="117"/>
      <c r="AO226" s="117"/>
      <c r="AP226" s="117"/>
      <c r="AQ226" s="126"/>
      <c r="AR226" s="119"/>
      <c r="AS226" s="124"/>
    </row>
    <row r="227" spans="1:45" x14ac:dyDescent="0.2">
      <c r="A227" s="111"/>
      <c r="B227" s="112"/>
      <c r="C227" s="113"/>
      <c r="D227" s="22" t="s">
        <v>19</v>
      </c>
      <c r="E227" s="5">
        <v>1</v>
      </c>
      <c r="F227" s="5">
        <v>2</v>
      </c>
      <c r="G227" s="5">
        <v>3</v>
      </c>
      <c r="H227" s="5">
        <v>4</v>
      </c>
      <c r="I227" s="5">
        <v>5</v>
      </c>
      <c r="J227" s="5">
        <v>6</v>
      </c>
      <c r="K227" s="5">
        <v>7</v>
      </c>
      <c r="L227" s="5">
        <v>8</v>
      </c>
      <c r="M227" s="5">
        <v>9</v>
      </c>
      <c r="N227" s="5">
        <v>10</v>
      </c>
      <c r="O227" s="5">
        <v>11</v>
      </c>
      <c r="P227" s="5">
        <v>12</v>
      </c>
      <c r="Q227" s="5">
        <v>13</v>
      </c>
      <c r="R227" s="5">
        <v>14</v>
      </c>
      <c r="S227" s="5">
        <v>15</v>
      </c>
      <c r="T227" s="5">
        <v>16</v>
      </c>
      <c r="U227" s="5">
        <v>17</v>
      </c>
      <c r="V227" s="5">
        <v>18</v>
      </c>
      <c r="W227" s="5">
        <v>19</v>
      </c>
      <c r="X227" s="5">
        <v>20</v>
      </c>
      <c r="Y227" s="5">
        <v>21</v>
      </c>
      <c r="Z227" s="5">
        <v>22</v>
      </c>
      <c r="AA227" s="5">
        <v>23</v>
      </c>
      <c r="AB227" s="5">
        <v>24</v>
      </c>
      <c r="AC227" s="5">
        <v>25</v>
      </c>
      <c r="AD227" s="5">
        <v>26</v>
      </c>
      <c r="AE227" s="5">
        <v>27</v>
      </c>
      <c r="AF227" s="5">
        <v>28</v>
      </c>
      <c r="AG227" s="5">
        <v>29</v>
      </c>
      <c r="AH227" s="5">
        <v>30</v>
      </c>
      <c r="AI227" s="5">
        <v>31</v>
      </c>
      <c r="AJ227" s="5">
        <v>32</v>
      </c>
      <c r="AK227" s="5">
        <v>33</v>
      </c>
      <c r="AL227" s="5">
        <v>34</v>
      </c>
      <c r="AM227" s="5">
        <v>35</v>
      </c>
      <c r="AN227" s="5">
        <v>36</v>
      </c>
      <c r="AO227" s="5">
        <v>37</v>
      </c>
      <c r="AP227" s="5">
        <v>38</v>
      </c>
      <c r="AQ227" s="126"/>
      <c r="AR227" s="119"/>
      <c r="AS227" s="124"/>
    </row>
    <row r="228" spans="1:45" x14ac:dyDescent="0.2">
      <c r="A228" s="105" t="s">
        <v>25</v>
      </c>
      <c r="B228" s="100" t="s">
        <v>13</v>
      </c>
      <c r="C228" s="51" t="s">
        <v>102</v>
      </c>
      <c r="D228" s="50"/>
      <c r="E228" s="217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 t="s">
        <v>118</v>
      </c>
      <c r="Q228" s="211"/>
      <c r="R228" s="211"/>
      <c r="S228" s="211"/>
      <c r="T228" s="211"/>
      <c r="U228" s="211"/>
      <c r="V228" s="211" t="s">
        <v>118</v>
      </c>
      <c r="W228" s="211"/>
      <c r="X228" s="211"/>
      <c r="Y228" s="211"/>
      <c r="Z228" s="211"/>
      <c r="AA228" s="211"/>
      <c r="AB228" s="211"/>
      <c r="AC228" s="211"/>
      <c r="AD228" s="211" t="s">
        <v>118</v>
      </c>
      <c r="AE228" s="211"/>
      <c r="AF228" s="211"/>
      <c r="AG228" s="211"/>
      <c r="AH228" s="218" t="s">
        <v>116</v>
      </c>
      <c r="AI228" s="211"/>
      <c r="AJ228" s="211" t="s">
        <v>118</v>
      </c>
      <c r="AK228" s="219"/>
      <c r="AL228" s="211" t="s">
        <v>118</v>
      </c>
      <c r="AM228" s="212"/>
      <c r="AN228" s="212"/>
      <c r="AO228" s="212"/>
      <c r="AP228" s="42"/>
      <c r="AQ228" s="7">
        <v>6</v>
      </c>
      <c r="AR228" s="73">
        <v>68</v>
      </c>
      <c r="AS228" s="8">
        <f t="shared" ref="AS228:AS243" si="52">AQ228/AR228</f>
        <v>8.8235294117647065E-2</v>
      </c>
    </row>
    <row r="229" spans="1:45" x14ac:dyDescent="0.2">
      <c r="A229" s="105"/>
      <c r="B229" s="100" t="s">
        <v>27</v>
      </c>
      <c r="C229" s="51" t="s">
        <v>102</v>
      </c>
      <c r="D229" s="50"/>
      <c r="E229" s="217"/>
      <c r="F229" s="211"/>
      <c r="G229" s="211" t="s">
        <v>135</v>
      </c>
      <c r="H229" s="211"/>
      <c r="I229" s="211"/>
      <c r="J229" s="211"/>
      <c r="K229" s="211"/>
      <c r="L229" s="211"/>
      <c r="M229" s="211"/>
      <c r="N229" s="211"/>
      <c r="O229" s="211"/>
      <c r="P229" s="211"/>
      <c r="Q229" s="211" t="s">
        <v>135</v>
      </c>
      <c r="R229" s="211"/>
      <c r="S229" s="211"/>
      <c r="T229" s="211"/>
      <c r="U229" s="211"/>
      <c r="V229" s="211"/>
      <c r="W229" s="211" t="s">
        <v>118</v>
      </c>
      <c r="X229" s="211"/>
      <c r="Y229" s="211"/>
      <c r="Z229" s="211"/>
      <c r="AA229" s="211"/>
      <c r="AB229" s="211"/>
      <c r="AC229" s="211"/>
      <c r="AD229" s="211"/>
      <c r="AE229" s="211"/>
      <c r="AF229" s="211" t="s">
        <v>118</v>
      </c>
      <c r="AG229" s="211"/>
      <c r="AH229" s="218" t="s">
        <v>129</v>
      </c>
      <c r="AI229" s="211"/>
      <c r="AJ229" s="220" t="s">
        <v>118</v>
      </c>
      <c r="AK229" s="211"/>
      <c r="AL229" s="211"/>
      <c r="AM229" s="212"/>
      <c r="AN229" s="212"/>
      <c r="AO229" s="212"/>
      <c r="AP229" s="42"/>
      <c r="AQ229" s="7">
        <v>6</v>
      </c>
      <c r="AR229" s="73">
        <v>102</v>
      </c>
      <c r="AS229" s="8">
        <f t="shared" si="52"/>
        <v>5.8823529411764705E-2</v>
      </c>
    </row>
    <row r="230" spans="1:45" ht="12.75" customHeight="1" x14ac:dyDescent="0.2">
      <c r="A230" s="105"/>
      <c r="B230" s="100" t="s">
        <v>12</v>
      </c>
      <c r="C230" s="51" t="s">
        <v>102</v>
      </c>
      <c r="D230" s="48"/>
      <c r="E230" s="217"/>
      <c r="F230" s="211"/>
      <c r="G230" s="211"/>
      <c r="H230" s="211"/>
      <c r="I230" s="211"/>
      <c r="J230" s="221"/>
      <c r="K230" s="211"/>
      <c r="L230" s="211" t="s">
        <v>118</v>
      </c>
      <c r="M230" s="211"/>
      <c r="N230" s="211"/>
      <c r="O230" s="211"/>
      <c r="P230" s="211"/>
      <c r="Q230" s="211" t="s">
        <v>118</v>
      </c>
      <c r="R230" s="211"/>
      <c r="S230" s="211"/>
      <c r="T230" s="211"/>
      <c r="U230" s="211" t="s">
        <v>118</v>
      </c>
      <c r="V230" s="211"/>
      <c r="W230" s="211"/>
      <c r="X230" s="211"/>
      <c r="Y230" s="211" t="s">
        <v>118</v>
      </c>
      <c r="Z230" s="211"/>
      <c r="AA230" s="211"/>
      <c r="AB230" s="211"/>
      <c r="AC230" s="211"/>
      <c r="AD230" s="211"/>
      <c r="AE230" s="211" t="s">
        <v>118</v>
      </c>
      <c r="AF230" s="211"/>
      <c r="AG230" s="211"/>
      <c r="AH230" s="218" t="s">
        <v>129</v>
      </c>
      <c r="AI230" s="211"/>
      <c r="AJ230" s="211"/>
      <c r="AK230" s="211" t="s">
        <v>118</v>
      </c>
      <c r="AL230" s="211"/>
      <c r="AM230" s="212"/>
      <c r="AN230" s="212"/>
      <c r="AO230" s="212"/>
      <c r="AP230" s="42"/>
      <c r="AQ230" s="7">
        <v>7</v>
      </c>
      <c r="AR230" s="73">
        <f t="shared" ref="AR230" si="53">34*3</f>
        <v>102</v>
      </c>
      <c r="AS230" s="8">
        <f t="shared" si="52"/>
        <v>6.8627450980392163E-2</v>
      </c>
    </row>
    <row r="231" spans="1:45" ht="12.75" customHeight="1" x14ac:dyDescent="0.2">
      <c r="A231" s="105"/>
      <c r="B231" s="101" t="s">
        <v>103</v>
      </c>
      <c r="C231" s="51" t="s">
        <v>102</v>
      </c>
      <c r="D231" s="50"/>
      <c r="E231" s="217"/>
      <c r="F231" s="211"/>
      <c r="G231" s="211"/>
      <c r="H231" s="214"/>
      <c r="I231" s="215"/>
      <c r="J231" s="211" t="s">
        <v>118</v>
      </c>
      <c r="K231" s="211"/>
      <c r="L231" s="211"/>
      <c r="M231" s="211"/>
      <c r="N231" s="211" t="s">
        <v>118</v>
      </c>
      <c r="O231" s="211"/>
      <c r="P231" s="211"/>
      <c r="Q231" s="211"/>
      <c r="R231" s="211" t="s">
        <v>118</v>
      </c>
      <c r="S231" s="211"/>
      <c r="T231" s="211" t="s">
        <v>118</v>
      </c>
      <c r="U231" s="211"/>
      <c r="V231" s="211"/>
      <c r="W231" s="211"/>
      <c r="X231" s="211" t="s">
        <v>118</v>
      </c>
      <c r="Y231" s="211"/>
      <c r="Z231" s="211"/>
      <c r="AA231" s="211"/>
      <c r="AB231" s="211"/>
      <c r="AC231" s="211"/>
      <c r="AD231" s="211" t="s">
        <v>118</v>
      </c>
      <c r="AE231" s="211"/>
      <c r="AF231" s="211"/>
      <c r="AG231" s="211" t="s">
        <v>118</v>
      </c>
      <c r="AH231" s="218" t="s">
        <v>116</v>
      </c>
      <c r="AI231" s="211"/>
      <c r="AJ231" s="211"/>
      <c r="AK231" s="211"/>
      <c r="AL231" s="211" t="s">
        <v>118</v>
      </c>
      <c r="AM231" s="212"/>
      <c r="AN231" s="212"/>
      <c r="AO231" s="212"/>
      <c r="AP231" s="42"/>
      <c r="AQ231" s="7">
        <v>9</v>
      </c>
      <c r="AR231" s="73">
        <v>136</v>
      </c>
      <c r="AS231" s="8">
        <f t="shared" si="52"/>
        <v>6.6176470588235295E-2</v>
      </c>
    </row>
    <row r="232" spans="1:45" x14ac:dyDescent="0.2">
      <c r="A232" s="105"/>
      <c r="B232" s="100" t="s">
        <v>91</v>
      </c>
      <c r="C232" s="51" t="s">
        <v>102</v>
      </c>
      <c r="D232" s="50"/>
      <c r="E232" s="217"/>
      <c r="F232" s="211"/>
      <c r="G232" s="211"/>
      <c r="H232" s="211"/>
      <c r="I232" s="211"/>
      <c r="J232" s="211"/>
      <c r="K232" s="211"/>
      <c r="L232" s="211" t="s">
        <v>118</v>
      </c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 t="s">
        <v>118</v>
      </c>
      <c r="Z232" s="211"/>
      <c r="AA232" s="211"/>
      <c r="AB232" s="211"/>
      <c r="AC232" s="211"/>
      <c r="AD232" s="211"/>
      <c r="AE232" s="211" t="s">
        <v>118</v>
      </c>
      <c r="AF232" s="211"/>
      <c r="AG232" s="211" t="s">
        <v>118</v>
      </c>
      <c r="AH232" s="211"/>
      <c r="AI232" s="212"/>
      <c r="AJ232" s="212"/>
      <c r="AK232" s="211"/>
      <c r="AL232" s="211"/>
      <c r="AM232" s="212"/>
      <c r="AN232" s="212"/>
      <c r="AO232" s="212"/>
      <c r="AP232" s="42"/>
      <c r="AQ232" s="7">
        <v>4</v>
      </c>
      <c r="AR232" s="73">
        <v>102</v>
      </c>
      <c r="AS232" s="8">
        <f t="shared" si="52"/>
        <v>3.9215686274509803E-2</v>
      </c>
    </row>
    <row r="233" spans="1:45" ht="12.75" customHeight="1" x14ac:dyDescent="0.2">
      <c r="A233" s="105"/>
      <c r="B233" s="100" t="s">
        <v>92</v>
      </c>
      <c r="C233" s="51" t="s">
        <v>102</v>
      </c>
      <c r="D233" s="48"/>
      <c r="E233" s="217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 t="s">
        <v>118</v>
      </c>
      <c r="T233" s="211"/>
      <c r="U233" s="211"/>
      <c r="V233" s="211"/>
      <c r="W233" s="211"/>
      <c r="X233" s="211"/>
      <c r="Y233" s="211"/>
      <c r="Z233" s="211"/>
      <c r="AA233" s="211"/>
      <c r="AB233" s="211"/>
      <c r="AC233" s="211"/>
      <c r="AD233" s="211"/>
      <c r="AE233" s="211"/>
      <c r="AF233" s="211"/>
      <c r="AG233" s="211"/>
      <c r="AH233" s="211"/>
      <c r="AI233" s="212"/>
      <c r="AJ233" s="212"/>
      <c r="AK233" s="211" t="s">
        <v>118</v>
      </c>
      <c r="AL233" s="211"/>
      <c r="AM233" s="212"/>
      <c r="AN233" s="212"/>
      <c r="AO233" s="212"/>
      <c r="AP233" s="42"/>
      <c r="AQ233" s="7">
        <v>2</v>
      </c>
      <c r="AR233" s="73">
        <v>34</v>
      </c>
      <c r="AS233" s="8">
        <f t="shared" si="52"/>
        <v>5.8823529411764705E-2</v>
      </c>
    </row>
    <row r="234" spans="1:45" x14ac:dyDescent="0.2">
      <c r="A234" s="105"/>
      <c r="B234" s="100" t="s">
        <v>35</v>
      </c>
      <c r="C234" s="51" t="s">
        <v>102</v>
      </c>
      <c r="D234" s="50"/>
      <c r="E234" s="217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1"/>
      <c r="U234" s="211"/>
      <c r="V234" s="211"/>
      <c r="W234" s="211"/>
      <c r="X234" s="211"/>
      <c r="Y234" s="211"/>
      <c r="Z234" s="211"/>
      <c r="AA234" s="211"/>
      <c r="AB234" s="211"/>
      <c r="AC234" s="211"/>
      <c r="AD234" s="211"/>
      <c r="AE234" s="211"/>
      <c r="AF234" s="211"/>
      <c r="AG234" s="211"/>
      <c r="AH234" s="211"/>
      <c r="AI234" s="222" t="s">
        <v>129</v>
      </c>
      <c r="AJ234" s="212"/>
      <c r="AK234" s="211"/>
      <c r="AL234" s="211"/>
      <c r="AM234" s="212"/>
      <c r="AN234" s="212"/>
      <c r="AO234" s="212"/>
      <c r="AP234" s="42"/>
      <c r="AQ234" s="7">
        <v>1</v>
      </c>
      <c r="AR234" s="73">
        <v>34</v>
      </c>
      <c r="AS234" s="8">
        <f t="shared" si="52"/>
        <v>2.9411764705882353E-2</v>
      </c>
    </row>
    <row r="235" spans="1:45" x14ac:dyDescent="0.2">
      <c r="A235" s="105"/>
      <c r="B235" s="100" t="s">
        <v>34</v>
      </c>
      <c r="C235" s="51" t="s">
        <v>102</v>
      </c>
      <c r="D235" s="50"/>
      <c r="E235" s="217"/>
      <c r="F235" s="211"/>
      <c r="G235" s="211"/>
      <c r="H235" s="211"/>
      <c r="I235" s="211"/>
      <c r="J235" s="211"/>
      <c r="K235" s="211"/>
      <c r="L235" s="211"/>
      <c r="M235" s="211"/>
      <c r="N235" s="211" t="s">
        <v>118</v>
      </c>
      <c r="O235" s="211"/>
      <c r="P235" s="211"/>
      <c r="Q235" s="211"/>
      <c r="R235" s="211"/>
      <c r="S235" s="211"/>
      <c r="T235" s="211"/>
      <c r="U235" s="211"/>
      <c r="V235" s="211"/>
      <c r="W235" s="211"/>
      <c r="X235" s="211" t="s">
        <v>118</v>
      </c>
      <c r="Y235" s="211"/>
      <c r="Z235" s="211"/>
      <c r="AA235" s="211"/>
      <c r="AB235" s="211"/>
      <c r="AC235" s="211"/>
      <c r="AD235" s="211"/>
      <c r="AE235" s="211"/>
      <c r="AF235" s="211" t="s">
        <v>118</v>
      </c>
      <c r="AG235" s="211"/>
      <c r="AH235" s="220"/>
      <c r="AI235" s="223" t="s">
        <v>129</v>
      </c>
      <c r="AJ235" s="212"/>
      <c r="AK235" s="211"/>
      <c r="AL235" s="211"/>
      <c r="AM235" s="212"/>
      <c r="AN235" s="212"/>
      <c r="AO235" s="212"/>
      <c r="AP235" s="42"/>
      <c r="AQ235" s="7">
        <v>4</v>
      </c>
      <c r="AR235" s="73">
        <f>34*2</f>
        <v>68</v>
      </c>
      <c r="AS235" s="8">
        <f t="shared" si="52"/>
        <v>5.8823529411764705E-2</v>
      </c>
    </row>
    <row r="236" spans="1:45" x14ac:dyDescent="0.2">
      <c r="A236" s="105"/>
      <c r="B236" s="99" t="s">
        <v>37</v>
      </c>
      <c r="C236" s="51" t="s">
        <v>102</v>
      </c>
      <c r="D236" s="50"/>
      <c r="E236" s="217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211"/>
      <c r="R236" s="211"/>
      <c r="S236" s="211"/>
      <c r="T236" s="211" t="s">
        <v>118</v>
      </c>
      <c r="U236" s="211"/>
      <c r="V236" s="211"/>
      <c r="W236" s="211"/>
      <c r="X236" s="211"/>
      <c r="Y236" s="211"/>
      <c r="Z236" s="211"/>
      <c r="AA236" s="211"/>
      <c r="AB236" s="211"/>
      <c r="AC236" s="211"/>
      <c r="AD236" s="211"/>
      <c r="AE236" s="211"/>
      <c r="AF236" s="211"/>
      <c r="AG236" s="211"/>
      <c r="AH236" s="220"/>
      <c r="AI236" s="222" t="s">
        <v>129</v>
      </c>
      <c r="AJ236" s="212"/>
      <c r="AK236" s="211"/>
      <c r="AL236" s="211"/>
      <c r="AM236" s="212"/>
      <c r="AN236" s="212"/>
      <c r="AO236" s="212"/>
      <c r="AP236" s="42"/>
      <c r="AQ236" s="7">
        <v>2</v>
      </c>
      <c r="AR236" s="73">
        <f>34*1</f>
        <v>34</v>
      </c>
      <c r="AS236" s="8">
        <f t="shared" si="52"/>
        <v>5.8823529411764705E-2</v>
      </c>
    </row>
    <row r="237" spans="1:45" ht="13.5" customHeight="1" x14ac:dyDescent="0.2">
      <c r="A237" s="105"/>
      <c r="B237" s="99" t="s">
        <v>29</v>
      </c>
      <c r="C237" s="51" t="s">
        <v>102</v>
      </c>
      <c r="D237" s="50"/>
      <c r="E237" s="217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 t="s">
        <v>118</v>
      </c>
      <c r="Q237" s="211"/>
      <c r="R237" s="211"/>
      <c r="S237" s="211"/>
      <c r="T237" s="211"/>
      <c r="U237" s="211"/>
      <c r="V237" s="211"/>
      <c r="W237" s="211"/>
      <c r="X237" s="211"/>
      <c r="Y237" s="211"/>
      <c r="Z237" s="211"/>
      <c r="AA237" s="211"/>
      <c r="AB237" s="211"/>
      <c r="AC237" s="220"/>
      <c r="AD237" s="220"/>
      <c r="AE237" s="211"/>
      <c r="AF237" s="211"/>
      <c r="AG237" s="211"/>
      <c r="AH237" s="211"/>
      <c r="AI237" s="222" t="s">
        <v>129</v>
      </c>
      <c r="AJ237" s="212"/>
      <c r="AK237" s="211"/>
      <c r="AL237" s="211"/>
      <c r="AM237" s="212"/>
      <c r="AN237" s="212"/>
      <c r="AO237" s="212"/>
      <c r="AP237" s="42"/>
      <c r="AQ237" s="7">
        <v>2</v>
      </c>
      <c r="AR237" s="73">
        <f t="shared" ref="AR237" si="54">34*1</f>
        <v>34</v>
      </c>
      <c r="AS237" s="8">
        <f t="shared" si="52"/>
        <v>5.8823529411764705E-2</v>
      </c>
    </row>
    <row r="238" spans="1:45" ht="17.25" customHeight="1" x14ac:dyDescent="0.2">
      <c r="A238" s="105"/>
      <c r="B238" s="100" t="s">
        <v>28</v>
      </c>
      <c r="C238" s="51" t="s">
        <v>102</v>
      </c>
      <c r="D238" s="50"/>
      <c r="E238" s="217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 t="s">
        <v>118</v>
      </c>
      <c r="P238" s="211"/>
      <c r="Q238" s="211"/>
      <c r="R238" s="211"/>
      <c r="S238" s="211"/>
      <c r="T238" s="211"/>
      <c r="U238" s="211"/>
      <c r="V238" s="211"/>
      <c r="W238" s="211" t="s">
        <v>118</v>
      </c>
      <c r="X238" s="211"/>
      <c r="Y238" s="211"/>
      <c r="Z238" s="211"/>
      <c r="AA238" s="211"/>
      <c r="AB238" s="211" t="s">
        <v>118</v>
      </c>
      <c r="AC238" s="211"/>
      <c r="AD238" s="211"/>
      <c r="AE238" s="220"/>
      <c r="AF238" s="220"/>
      <c r="AG238" s="211"/>
      <c r="AH238" s="211"/>
      <c r="AI238" s="222" t="s">
        <v>129</v>
      </c>
      <c r="AJ238" s="212"/>
      <c r="AK238" s="211"/>
      <c r="AL238" s="219"/>
      <c r="AM238" s="212"/>
      <c r="AN238" s="212"/>
      <c r="AO238" s="212"/>
      <c r="AP238" s="42"/>
      <c r="AQ238" s="7">
        <v>4</v>
      </c>
      <c r="AR238" s="73">
        <f>34*2</f>
        <v>68</v>
      </c>
      <c r="AS238" s="8">
        <f t="shared" si="52"/>
        <v>5.8823529411764705E-2</v>
      </c>
    </row>
    <row r="239" spans="1:45" x14ac:dyDescent="0.2">
      <c r="A239" s="105"/>
      <c r="B239" s="100" t="s">
        <v>32</v>
      </c>
      <c r="C239" s="51" t="s">
        <v>102</v>
      </c>
      <c r="D239" s="50"/>
      <c r="E239" s="217"/>
      <c r="F239" s="211" t="s">
        <v>118</v>
      </c>
      <c r="G239" s="211"/>
      <c r="H239" s="211"/>
      <c r="I239" s="211"/>
      <c r="J239" s="211"/>
      <c r="K239" s="211"/>
      <c r="L239" s="211"/>
      <c r="M239" s="211" t="s">
        <v>118</v>
      </c>
      <c r="N239" s="211"/>
      <c r="O239" s="211" t="s">
        <v>118</v>
      </c>
      <c r="P239" s="211"/>
      <c r="Q239" s="211"/>
      <c r="R239" s="211" t="s">
        <v>118</v>
      </c>
      <c r="S239" s="211"/>
      <c r="T239" s="211"/>
      <c r="U239" s="211"/>
      <c r="V239" s="211" t="s">
        <v>118</v>
      </c>
      <c r="W239" s="211"/>
      <c r="X239" s="211"/>
      <c r="Y239" s="211"/>
      <c r="Z239" s="211"/>
      <c r="AA239" s="211"/>
      <c r="AB239" s="211" t="s">
        <v>118</v>
      </c>
      <c r="AC239" s="211"/>
      <c r="AD239" s="211"/>
      <c r="AE239" s="211"/>
      <c r="AF239" s="211"/>
      <c r="AG239" s="211"/>
      <c r="AH239" s="211"/>
      <c r="AI239" s="222" t="s">
        <v>129</v>
      </c>
      <c r="AJ239" s="224"/>
      <c r="AK239" s="211"/>
      <c r="AL239" s="211"/>
      <c r="AM239" s="212"/>
      <c r="AN239" s="212"/>
      <c r="AO239" s="212"/>
      <c r="AP239" s="42"/>
      <c r="AQ239" s="7">
        <v>7</v>
      </c>
      <c r="AR239" s="73">
        <v>136</v>
      </c>
      <c r="AS239" s="8">
        <f t="shared" si="52"/>
        <v>5.1470588235294115E-2</v>
      </c>
    </row>
    <row r="240" spans="1:45" ht="15" customHeight="1" x14ac:dyDescent="0.2">
      <c r="A240" s="105"/>
      <c r="B240" s="100" t="s">
        <v>30</v>
      </c>
      <c r="C240" s="51" t="s">
        <v>102</v>
      </c>
      <c r="D240" s="50"/>
      <c r="E240" s="217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11"/>
      <c r="V240" s="211"/>
      <c r="W240" s="211"/>
      <c r="X240" s="211"/>
      <c r="Y240" s="211"/>
      <c r="Z240" s="211"/>
      <c r="AA240" s="211"/>
      <c r="AB240" s="211"/>
      <c r="AC240" s="211"/>
      <c r="AD240" s="211"/>
      <c r="AE240" s="211"/>
      <c r="AF240" s="211"/>
      <c r="AG240" s="220"/>
      <c r="AH240" s="220"/>
      <c r="AI240" s="222" t="s">
        <v>129</v>
      </c>
      <c r="AJ240" s="212"/>
      <c r="AK240" s="211"/>
      <c r="AL240" s="211" t="s">
        <v>118</v>
      </c>
      <c r="AM240" s="212"/>
      <c r="AN240" s="212"/>
      <c r="AO240" s="212"/>
      <c r="AP240" s="42"/>
      <c r="AQ240" s="7">
        <v>2</v>
      </c>
      <c r="AR240" s="73">
        <f>34*1</f>
        <v>34</v>
      </c>
      <c r="AS240" s="8">
        <f t="shared" si="52"/>
        <v>5.8823529411764705E-2</v>
      </c>
    </row>
    <row r="241" spans="1:45" ht="12.75" customHeight="1" x14ac:dyDescent="0.2">
      <c r="A241" s="105"/>
      <c r="B241" s="99" t="s">
        <v>130</v>
      </c>
      <c r="C241" s="51" t="s">
        <v>102</v>
      </c>
      <c r="D241" s="50"/>
      <c r="E241" s="217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  <c r="X241" s="211"/>
      <c r="Y241" s="211"/>
      <c r="Z241" s="211"/>
      <c r="AA241" s="211"/>
      <c r="AB241" s="211"/>
      <c r="AC241" s="211"/>
      <c r="AD241" s="211"/>
      <c r="AE241" s="211"/>
      <c r="AF241" s="211"/>
      <c r="AG241" s="211"/>
      <c r="AH241" s="211"/>
      <c r="AI241" s="212"/>
      <c r="AJ241" s="212"/>
      <c r="AK241" s="211"/>
      <c r="AL241" s="211"/>
      <c r="AM241" s="212"/>
      <c r="AN241" s="212"/>
      <c r="AO241" s="212"/>
      <c r="AP241" s="42"/>
      <c r="AQ241" s="7">
        <v>0</v>
      </c>
      <c r="AR241" s="73">
        <f t="shared" ref="AR241" si="55">34*1</f>
        <v>34</v>
      </c>
      <c r="AS241" s="8">
        <f t="shared" si="52"/>
        <v>0</v>
      </c>
    </row>
    <row r="242" spans="1:45" ht="12.75" customHeight="1" x14ac:dyDescent="0.2">
      <c r="A242" s="105"/>
      <c r="B242" s="99" t="s">
        <v>137</v>
      </c>
      <c r="C242" s="51" t="s">
        <v>102</v>
      </c>
      <c r="D242" s="50"/>
      <c r="E242" s="217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211"/>
      <c r="R242" s="211"/>
      <c r="S242" s="211"/>
      <c r="T242" s="211"/>
      <c r="U242" s="211"/>
      <c r="V242" s="211"/>
      <c r="W242" s="211"/>
      <c r="X242" s="211"/>
      <c r="Y242" s="211"/>
      <c r="Z242" s="211"/>
      <c r="AA242" s="211"/>
      <c r="AB242" s="211"/>
      <c r="AC242" s="211"/>
      <c r="AD242" s="211"/>
      <c r="AE242" s="211"/>
      <c r="AF242" s="211"/>
      <c r="AG242" s="211"/>
      <c r="AH242" s="211"/>
      <c r="AI242" s="212"/>
      <c r="AJ242" s="212"/>
      <c r="AK242" s="211"/>
      <c r="AL242" s="211"/>
      <c r="AM242" s="212"/>
      <c r="AN242" s="212"/>
      <c r="AO242" s="212"/>
      <c r="AP242" s="42"/>
      <c r="AQ242" s="7">
        <v>0</v>
      </c>
      <c r="AR242" s="73">
        <f>34*2</f>
        <v>68</v>
      </c>
      <c r="AS242" s="8">
        <f t="shared" si="52"/>
        <v>0</v>
      </c>
    </row>
    <row r="243" spans="1:45" ht="12.75" customHeight="1" x14ac:dyDescent="0.2">
      <c r="A243" s="105"/>
      <c r="B243" s="100" t="s">
        <v>131</v>
      </c>
      <c r="C243" s="51" t="s">
        <v>102</v>
      </c>
      <c r="D243" s="50"/>
      <c r="E243" s="217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  <c r="P243" s="211"/>
      <c r="Q243" s="211"/>
      <c r="R243" s="211"/>
      <c r="S243" s="211"/>
      <c r="T243" s="211"/>
      <c r="U243" s="211"/>
      <c r="V243" s="211"/>
      <c r="W243" s="211"/>
      <c r="X243" s="211"/>
      <c r="Y243" s="211"/>
      <c r="Z243" s="211"/>
      <c r="AA243" s="211"/>
      <c r="AB243" s="211"/>
      <c r="AC243" s="211"/>
      <c r="AD243" s="211"/>
      <c r="AE243" s="211"/>
      <c r="AF243" s="211"/>
      <c r="AG243" s="211"/>
      <c r="AH243" s="211"/>
      <c r="AI243" s="212"/>
      <c r="AJ243" s="212"/>
      <c r="AK243" s="211"/>
      <c r="AL243" s="211"/>
      <c r="AM243" s="212"/>
      <c r="AN243" s="212"/>
      <c r="AO243" s="212"/>
      <c r="AP243" s="42"/>
      <c r="AQ243" s="7">
        <f t="shared" ref="AQ234:AQ243" si="56">SUM(E243:AP243)</f>
        <v>0</v>
      </c>
      <c r="AR243" s="73">
        <f>34*1</f>
        <v>34</v>
      </c>
      <c r="AS243" s="8">
        <f t="shared" si="52"/>
        <v>0</v>
      </c>
    </row>
    <row r="244" spans="1:45" x14ac:dyDescent="0.2">
      <c r="A244" s="62"/>
      <c r="B244" s="63"/>
      <c r="C244" s="63"/>
      <c r="D244" s="63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2"/>
      <c r="AN244" s="62"/>
      <c r="AO244" s="62"/>
      <c r="AP244" s="62"/>
      <c r="AQ244" s="62"/>
      <c r="AR244" s="62"/>
      <c r="AS244" s="62"/>
    </row>
    <row r="245" spans="1:45" ht="26.25" x14ac:dyDescent="0.2">
      <c r="A245" s="114" t="s">
        <v>42</v>
      </c>
      <c r="B245" s="115"/>
      <c r="C245" s="115"/>
      <c r="D245" s="116"/>
      <c r="E245" s="125" t="s">
        <v>40</v>
      </c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F245" s="125"/>
      <c r="AG245" s="125"/>
      <c r="AH245" s="125"/>
      <c r="AI245" s="125"/>
      <c r="AJ245" s="125"/>
      <c r="AK245" s="125"/>
      <c r="AL245" s="125"/>
      <c r="AM245" s="125"/>
      <c r="AN245" s="125"/>
      <c r="AO245" s="125"/>
      <c r="AP245" s="125"/>
      <c r="AQ245" s="119" t="s">
        <v>20</v>
      </c>
      <c r="AR245" s="119" t="s">
        <v>22</v>
      </c>
      <c r="AS245" s="124" t="s">
        <v>21</v>
      </c>
    </row>
    <row r="246" spans="1:45" x14ac:dyDescent="0.2">
      <c r="A246" s="108" t="s">
        <v>0</v>
      </c>
      <c r="B246" s="109"/>
      <c r="C246" s="110"/>
      <c r="D246" s="22" t="s">
        <v>18</v>
      </c>
      <c r="E246" s="117" t="s">
        <v>1</v>
      </c>
      <c r="F246" s="117"/>
      <c r="G246" s="117"/>
      <c r="H246" s="117"/>
      <c r="I246" s="117" t="s">
        <v>2</v>
      </c>
      <c r="J246" s="117"/>
      <c r="K246" s="117"/>
      <c r="L246" s="117"/>
      <c r="M246" s="117" t="s">
        <v>3</v>
      </c>
      <c r="N246" s="117"/>
      <c r="O246" s="117"/>
      <c r="P246" s="117"/>
      <c r="Q246" s="117" t="s">
        <v>4</v>
      </c>
      <c r="R246" s="117"/>
      <c r="S246" s="117"/>
      <c r="T246" s="117"/>
      <c r="U246" s="117" t="s">
        <v>5</v>
      </c>
      <c r="V246" s="117"/>
      <c r="W246" s="117"/>
      <c r="X246" s="117" t="s">
        <v>6</v>
      </c>
      <c r="Y246" s="117"/>
      <c r="Z246" s="117"/>
      <c r="AA246" s="117"/>
      <c r="AB246" s="117" t="s">
        <v>7</v>
      </c>
      <c r="AC246" s="117"/>
      <c r="AD246" s="117"/>
      <c r="AE246" s="117" t="s">
        <v>8</v>
      </c>
      <c r="AF246" s="117"/>
      <c r="AG246" s="117"/>
      <c r="AH246" s="117"/>
      <c r="AI246" s="117"/>
      <c r="AJ246" s="117" t="s">
        <v>9</v>
      </c>
      <c r="AK246" s="117"/>
      <c r="AL246" s="117"/>
      <c r="AM246" s="117" t="s">
        <v>10</v>
      </c>
      <c r="AN246" s="117"/>
      <c r="AO246" s="117"/>
      <c r="AP246" s="117"/>
      <c r="AQ246" s="119"/>
      <c r="AR246" s="119"/>
      <c r="AS246" s="124"/>
    </row>
    <row r="247" spans="1:45" x14ac:dyDescent="0.2">
      <c r="A247" s="111"/>
      <c r="B247" s="112"/>
      <c r="C247" s="113"/>
      <c r="D247" s="22" t="s">
        <v>19</v>
      </c>
      <c r="E247" s="5">
        <v>1</v>
      </c>
      <c r="F247" s="5">
        <v>2</v>
      </c>
      <c r="G247" s="5">
        <v>3</v>
      </c>
      <c r="H247" s="5">
        <v>4</v>
      </c>
      <c r="I247" s="5">
        <v>5</v>
      </c>
      <c r="J247" s="5">
        <v>6</v>
      </c>
      <c r="K247" s="5">
        <v>7</v>
      </c>
      <c r="L247" s="5">
        <v>8</v>
      </c>
      <c r="M247" s="5">
        <v>9</v>
      </c>
      <c r="N247" s="5">
        <v>10</v>
      </c>
      <c r="O247" s="5">
        <v>11</v>
      </c>
      <c r="P247" s="5">
        <v>12</v>
      </c>
      <c r="Q247" s="5">
        <v>13</v>
      </c>
      <c r="R247" s="5">
        <v>14</v>
      </c>
      <c r="S247" s="5">
        <v>15</v>
      </c>
      <c r="T247" s="5">
        <v>16</v>
      </c>
      <c r="U247" s="5">
        <v>17</v>
      </c>
      <c r="V247" s="5">
        <v>18</v>
      </c>
      <c r="W247" s="5">
        <v>19</v>
      </c>
      <c r="X247" s="5">
        <v>20</v>
      </c>
      <c r="Y247" s="5">
        <v>21</v>
      </c>
      <c r="Z247" s="5">
        <v>22</v>
      </c>
      <c r="AA247" s="5">
        <v>23</v>
      </c>
      <c r="AB247" s="5">
        <v>24</v>
      </c>
      <c r="AC247" s="5">
        <v>25</v>
      </c>
      <c r="AD247" s="5">
        <v>26</v>
      </c>
      <c r="AE247" s="5">
        <v>27</v>
      </c>
      <c r="AF247" s="5">
        <v>28</v>
      </c>
      <c r="AG247" s="5">
        <v>29</v>
      </c>
      <c r="AH247" s="5">
        <v>30</v>
      </c>
      <c r="AI247" s="5">
        <v>31</v>
      </c>
      <c r="AJ247" s="5">
        <v>32</v>
      </c>
      <c r="AK247" s="5">
        <v>33</v>
      </c>
      <c r="AL247" s="5">
        <v>34</v>
      </c>
      <c r="AM247" s="5">
        <v>35</v>
      </c>
      <c r="AN247" s="5">
        <v>36</v>
      </c>
      <c r="AO247" s="5">
        <v>37</v>
      </c>
      <c r="AP247" s="5">
        <v>38</v>
      </c>
      <c r="AQ247" s="119"/>
      <c r="AR247" s="119"/>
      <c r="AS247" s="124"/>
    </row>
    <row r="248" spans="1:45" ht="25.5" x14ac:dyDescent="0.2">
      <c r="A248" s="105" t="s">
        <v>25</v>
      </c>
      <c r="B248" s="208" t="s">
        <v>13</v>
      </c>
      <c r="C248" s="209" t="s">
        <v>104</v>
      </c>
      <c r="D248" s="210"/>
      <c r="E248" s="211"/>
      <c r="F248" s="211"/>
      <c r="G248" s="211" t="s">
        <v>135</v>
      </c>
      <c r="H248" s="211"/>
      <c r="I248" s="211"/>
      <c r="J248" s="211"/>
      <c r="K248" s="211"/>
      <c r="L248" s="211"/>
      <c r="M248" s="211"/>
      <c r="N248" s="211"/>
      <c r="O248" s="211" t="s">
        <v>118</v>
      </c>
      <c r="P248" s="211"/>
      <c r="Q248" s="211" t="s">
        <v>132</v>
      </c>
      <c r="R248" s="211"/>
      <c r="S248" s="211"/>
      <c r="T248" s="211"/>
      <c r="U248" s="211"/>
      <c r="V248" s="211"/>
      <c r="W248" s="211"/>
      <c r="X248" s="211"/>
      <c r="Y248" s="211" t="s">
        <v>135</v>
      </c>
      <c r="Z248" s="211"/>
      <c r="AA248" s="211"/>
      <c r="AB248" s="211"/>
      <c r="AC248" s="211"/>
      <c r="AD248" s="211"/>
      <c r="AE248" s="211"/>
      <c r="AF248" s="211"/>
      <c r="AG248" s="211" t="s">
        <v>135</v>
      </c>
      <c r="AH248" s="211"/>
      <c r="AI248" s="211"/>
      <c r="AJ248" s="211" t="s">
        <v>118</v>
      </c>
      <c r="AK248" s="211"/>
      <c r="AL248" s="211"/>
      <c r="AM248" s="212"/>
      <c r="AN248" s="212"/>
      <c r="AO248" s="42"/>
      <c r="AP248" s="42"/>
      <c r="AQ248" s="7">
        <v>6</v>
      </c>
      <c r="AR248" s="73">
        <v>68</v>
      </c>
      <c r="AS248" s="8">
        <f t="shared" ref="AS248:AS260" si="57">AQ248/AR248</f>
        <v>8.8235294117647065E-2</v>
      </c>
    </row>
    <row r="249" spans="1:45" x14ac:dyDescent="0.2">
      <c r="A249" s="105"/>
      <c r="B249" s="208" t="s">
        <v>27</v>
      </c>
      <c r="C249" s="209" t="s">
        <v>104</v>
      </c>
      <c r="D249" s="210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 t="s">
        <v>135</v>
      </c>
      <c r="S249" s="211"/>
      <c r="T249" s="211"/>
      <c r="U249" s="211"/>
      <c r="V249" s="211" t="s">
        <v>118</v>
      </c>
      <c r="W249" s="211"/>
      <c r="X249" s="211"/>
      <c r="Y249" s="211"/>
      <c r="Z249" s="211" t="s">
        <v>118</v>
      </c>
      <c r="AA249" s="211"/>
      <c r="AB249" s="211" t="s">
        <v>135</v>
      </c>
      <c r="AC249" s="211"/>
      <c r="AD249" s="211"/>
      <c r="AE249" s="211" t="s">
        <v>118</v>
      </c>
      <c r="AF249" s="211"/>
      <c r="AG249" s="211"/>
      <c r="AH249" s="211"/>
      <c r="AI249" s="211"/>
      <c r="AJ249" s="211"/>
      <c r="AK249" s="211" t="s">
        <v>118</v>
      </c>
      <c r="AL249" s="211"/>
      <c r="AM249" s="212"/>
      <c r="AN249" s="212"/>
      <c r="AO249" s="42"/>
      <c r="AP249" s="42"/>
      <c r="AQ249" s="7">
        <v>6</v>
      </c>
      <c r="AR249" s="73">
        <v>102</v>
      </c>
      <c r="AS249" s="8">
        <f t="shared" si="57"/>
        <v>5.8823529411764705E-2</v>
      </c>
    </row>
    <row r="250" spans="1:45" x14ac:dyDescent="0.2">
      <c r="A250" s="105"/>
      <c r="B250" s="208" t="s">
        <v>12</v>
      </c>
      <c r="C250" s="209" t="s">
        <v>104</v>
      </c>
      <c r="D250" s="213"/>
      <c r="E250" s="211"/>
      <c r="F250" s="211"/>
      <c r="G250" s="211"/>
      <c r="H250" s="211"/>
      <c r="I250" s="211"/>
      <c r="J250" s="211" t="s">
        <v>118</v>
      </c>
      <c r="K250" s="211"/>
      <c r="L250" s="211"/>
      <c r="M250" s="211"/>
      <c r="N250" s="211"/>
      <c r="O250" s="211"/>
      <c r="P250" s="211"/>
      <c r="Q250" s="211"/>
      <c r="R250" s="211" t="s">
        <v>118</v>
      </c>
      <c r="S250" s="211"/>
      <c r="T250" s="211"/>
      <c r="U250" s="211"/>
      <c r="V250" s="211"/>
      <c r="W250" s="211"/>
      <c r="X250" s="211"/>
      <c r="Y250" s="211"/>
      <c r="Z250" s="211" t="s">
        <v>118</v>
      </c>
      <c r="AA250" s="211"/>
      <c r="AB250" s="211"/>
      <c r="AC250" s="211"/>
      <c r="AD250" s="211"/>
      <c r="AE250" s="211"/>
      <c r="AF250" s="211" t="s">
        <v>118</v>
      </c>
      <c r="AG250" s="211"/>
      <c r="AH250" s="211"/>
      <c r="AI250" s="211"/>
      <c r="AJ250" s="211"/>
      <c r="AK250" s="211"/>
      <c r="AL250" s="211"/>
      <c r="AM250" s="212"/>
      <c r="AN250" s="212"/>
      <c r="AO250" s="42"/>
      <c r="AP250" s="42"/>
      <c r="AQ250" s="7">
        <v>4</v>
      </c>
      <c r="AR250" s="73">
        <v>102</v>
      </c>
      <c r="AS250" s="8">
        <f t="shared" si="57"/>
        <v>3.9215686274509803E-2</v>
      </c>
    </row>
    <row r="251" spans="1:45" ht="12.75" customHeight="1" x14ac:dyDescent="0.2">
      <c r="A251" s="105"/>
      <c r="B251" s="208" t="s">
        <v>103</v>
      </c>
      <c r="C251" s="209" t="s">
        <v>104</v>
      </c>
      <c r="D251" s="210"/>
      <c r="E251" s="211"/>
      <c r="F251" s="211"/>
      <c r="G251" s="211"/>
      <c r="H251" s="214"/>
      <c r="I251" s="215" t="s">
        <v>118</v>
      </c>
      <c r="J251" s="211"/>
      <c r="K251" s="211"/>
      <c r="L251" s="211"/>
      <c r="M251" s="211" t="s">
        <v>118</v>
      </c>
      <c r="N251" s="211"/>
      <c r="O251" s="211"/>
      <c r="P251" s="211" t="s">
        <v>118</v>
      </c>
      <c r="Q251" s="211"/>
      <c r="R251" s="211"/>
      <c r="S251" s="211"/>
      <c r="T251" s="211"/>
      <c r="U251" s="211"/>
      <c r="V251" s="211" t="s">
        <v>118</v>
      </c>
      <c r="W251" s="211"/>
      <c r="X251" s="211"/>
      <c r="Y251" s="211" t="s">
        <v>118</v>
      </c>
      <c r="Z251" s="211"/>
      <c r="AA251" s="211"/>
      <c r="AB251" s="211" t="s">
        <v>118</v>
      </c>
      <c r="AC251" s="211"/>
      <c r="AD251" s="211"/>
      <c r="AE251" s="211" t="s">
        <v>118</v>
      </c>
      <c r="AF251" s="211"/>
      <c r="AG251" s="211"/>
      <c r="AH251" s="211"/>
      <c r="AI251" s="211" t="s">
        <v>118</v>
      </c>
      <c r="AJ251" s="211"/>
      <c r="AK251" s="211"/>
      <c r="AL251" s="211"/>
      <c r="AM251" s="212"/>
      <c r="AN251" s="212"/>
      <c r="AO251" s="42"/>
      <c r="AP251" s="42"/>
      <c r="AQ251" s="7">
        <v>8</v>
      </c>
      <c r="AR251" s="73">
        <v>136</v>
      </c>
      <c r="AS251" s="8">
        <f t="shared" si="57"/>
        <v>5.8823529411764705E-2</v>
      </c>
    </row>
    <row r="252" spans="1:45" x14ac:dyDescent="0.2">
      <c r="A252" s="105"/>
      <c r="B252" s="208" t="s">
        <v>91</v>
      </c>
      <c r="C252" s="209" t="s">
        <v>104</v>
      </c>
      <c r="D252" s="210"/>
      <c r="E252" s="211"/>
      <c r="F252" s="211"/>
      <c r="G252" s="211"/>
      <c r="H252" s="211"/>
      <c r="I252" s="211" t="s">
        <v>118</v>
      </c>
      <c r="J252" s="211"/>
      <c r="K252" s="211"/>
      <c r="L252" s="211"/>
      <c r="M252" s="211"/>
      <c r="N252" s="211" t="s">
        <v>118</v>
      </c>
      <c r="O252" s="211"/>
      <c r="P252" s="211"/>
      <c r="Q252" s="211"/>
      <c r="R252" s="211"/>
      <c r="S252" s="211"/>
      <c r="T252" s="211" t="s">
        <v>118</v>
      </c>
      <c r="U252" s="211"/>
      <c r="V252" s="211"/>
      <c r="W252" s="211"/>
      <c r="X252" s="211"/>
      <c r="Y252" s="211"/>
      <c r="Z252" s="211"/>
      <c r="AA252" s="211"/>
      <c r="AB252" s="211"/>
      <c r="AC252" s="211" t="s">
        <v>118</v>
      </c>
      <c r="AD252" s="211"/>
      <c r="AE252" s="211"/>
      <c r="AF252" s="211" t="s">
        <v>118</v>
      </c>
      <c r="AG252" s="211"/>
      <c r="AH252" s="211"/>
      <c r="AI252" s="212"/>
      <c r="AJ252" s="211" t="s">
        <v>118</v>
      </c>
      <c r="AK252" s="211"/>
      <c r="AL252" s="211"/>
      <c r="AM252" s="212"/>
      <c r="AN252" s="212"/>
      <c r="AO252" s="42"/>
      <c r="AP252" s="42"/>
      <c r="AQ252" s="7">
        <v>6</v>
      </c>
      <c r="AR252" s="73">
        <v>102</v>
      </c>
      <c r="AS252" s="8">
        <f t="shared" si="57"/>
        <v>5.8823529411764705E-2</v>
      </c>
    </row>
    <row r="253" spans="1:45" ht="25.5" x14ac:dyDescent="0.2">
      <c r="A253" s="105"/>
      <c r="B253" s="208" t="s">
        <v>92</v>
      </c>
      <c r="C253" s="209" t="s">
        <v>104</v>
      </c>
      <c r="D253" s="210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 t="s">
        <v>118</v>
      </c>
      <c r="T253" s="211"/>
      <c r="U253" s="211"/>
      <c r="V253" s="211"/>
      <c r="W253" s="211"/>
      <c r="X253" s="211"/>
      <c r="Y253" s="211"/>
      <c r="Z253" s="211"/>
      <c r="AA253" s="211"/>
      <c r="AB253" s="211"/>
      <c r="AC253" s="211"/>
      <c r="AD253" s="211"/>
      <c r="AE253" s="211"/>
      <c r="AF253" s="211"/>
      <c r="AG253" s="211"/>
      <c r="AH253" s="211"/>
      <c r="AI253" s="212"/>
      <c r="AJ253" s="212"/>
      <c r="AK253" s="211"/>
      <c r="AL253" s="211"/>
      <c r="AM253" s="212"/>
      <c r="AN253" s="212"/>
      <c r="AO253" s="42"/>
      <c r="AP253" s="42"/>
      <c r="AQ253" s="7">
        <v>1</v>
      </c>
      <c r="AR253" s="73">
        <v>34</v>
      </c>
      <c r="AS253" s="8">
        <f t="shared" si="57"/>
        <v>2.9411764705882353E-2</v>
      </c>
    </row>
    <row r="254" spans="1:45" x14ac:dyDescent="0.2">
      <c r="A254" s="105"/>
      <c r="B254" s="208" t="s">
        <v>35</v>
      </c>
      <c r="C254" s="209" t="s">
        <v>104</v>
      </c>
      <c r="D254" s="210"/>
      <c r="E254" s="211"/>
      <c r="F254" s="211"/>
      <c r="G254" s="211"/>
      <c r="H254" s="211"/>
      <c r="I254" s="211"/>
      <c r="J254" s="211"/>
      <c r="K254" s="211"/>
      <c r="L254" s="211"/>
      <c r="M254" s="211"/>
      <c r="N254" s="211"/>
      <c r="O254" s="211"/>
      <c r="P254" s="211"/>
      <c r="Q254" s="211"/>
      <c r="R254" s="211"/>
      <c r="S254" s="211" t="s">
        <v>118</v>
      </c>
      <c r="T254" s="211"/>
      <c r="U254" s="211"/>
      <c r="V254" s="211"/>
      <c r="W254" s="211"/>
      <c r="X254" s="211"/>
      <c r="Y254" s="211"/>
      <c r="Z254" s="211"/>
      <c r="AA254" s="211"/>
      <c r="AB254" s="211"/>
      <c r="AC254" s="211"/>
      <c r="AD254" s="211" t="s">
        <v>118</v>
      </c>
      <c r="AE254" s="211"/>
      <c r="AF254" s="211"/>
      <c r="AG254" s="211"/>
      <c r="AH254" s="211"/>
      <c r="AI254" s="212"/>
      <c r="AJ254" s="212"/>
      <c r="AK254" s="211"/>
      <c r="AL254" s="211"/>
      <c r="AM254" s="212"/>
      <c r="AN254" s="212"/>
      <c r="AO254" s="42"/>
      <c r="AP254" s="42"/>
      <c r="AQ254" s="7">
        <v>2</v>
      </c>
      <c r="AR254" s="73">
        <v>34</v>
      </c>
      <c r="AS254" s="8">
        <f t="shared" si="57"/>
        <v>5.8823529411764705E-2</v>
      </c>
    </row>
    <row r="255" spans="1:45" x14ac:dyDescent="0.2">
      <c r="A255" s="105"/>
      <c r="B255" s="208" t="s">
        <v>34</v>
      </c>
      <c r="C255" s="209" t="s">
        <v>104</v>
      </c>
      <c r="D255" s="210"/>
      <c r="E255" s="211"/>
      <c r="F255" s="211"/>
      <c r="G255" s="211"/>
      <c r="H255" s="211"/>
      <c r="I255" s="211"/>
      <c r="J255" s="211" t="s">
        <v>118</v>
      </c>
      <c r="K255" s="211"/>
      <c r="L255" s="211"/>
      <c r="M255" s="211"/>
      <c r="N255" s="211"/>
      <c r="O255" s="211"/>
      <c r="P255" s="211"/>
      <c r="Q255" s="211" t="s">
        <v>118</v>
      </c>
      <c r="R255" s="211"/>
      <c r="S255" s="211"/>
      <c r="T255" s="211"/>
      <c r="U255" s="211"/>
      <c r="V255" s="211"/>
      <c r="W255" s="211"/>
      <c r="X255" s="211" t="s">
        <v>118</v>
      </c>
      <c r="Y255" s="211"/>
      <c r="Z255" s="211"/>
      <c r="AA255" s="211"/>
      <c r="AB255" s="211"/>
      <c r="AC255" s="211"/>
      <c r="AD255" s="211"/>
      <c r="AE255" s="211"/>
      <c r="AF255" s="211"/>
      <c r="AG255" s="211"/>
      <c r="AH255" s="211"/>
      <c r="AI255" s="212" t="s">
        <v>118</v>
      </c>
      <c r="AJ255" s="212"/>
      <c r="AK255" s="211"/>
      <c r="AL255" s="211"/>
      <c r="AM255" s="212"/>
      <c r="AN255" s="212"/>
      <c r="AO255" s="42"/>
      <c r="AP255" s="42"/>
      <c r="AQ255" s="7">
        <v>4</v>
      </c>
      <c r="AR255" s="73">
        <v>68</v>
      </c>
      <c r="AS255" s="8">
        <f t="shared" si="57"/>
        <v>5.8823529411764705E-2</v>
      </c>
    </row>
    <row r="256" spans="1:45" x14ac:dyDescent="0.2">
      <c r="A256" s="105"/>
      <c r="B256" s="216" t="s">
        <v>37</v>
      </c>
      <c r="C256" s="209" t="s">
        <v>104</v>
      </c>
      <c r="D256" s="210"/>
      <c r="E256" s="211"/>
      <c r="F256" s="211"/>
      <c r="G256" s="211"/>
      <c r="H256" s="211"/>
      <c r="I256" s="211"/>
      <c r="J256" s="211"/>
      <c r="K256" s="211"/>
      <c r="L256" s="211"/>
      <c r="M256" s="211"/>
      <c r="N256" s="211"/>
      <c r="O256" s="211"/>
      <c r="P256" s="211"/>
      <c r="Q256" s="211" t="s">
        <v>118</v>
      </c>
      <c r="R256" s="211"/>
      <c r="S256" s="211"/>
      <c r="T256" s="211"/>
      <c r="U256" s="211" t="s">
        <v>118</v>
      </c>
      <c r="V256" s="211"/>
      <c r="W256" s="211"/>
      <c r="X256" s="211"/>
      <c r="Y256" s="211"/>
      <c r="Z256" s="211"/>
      <c r="AA256" s="211"/>
      <c r="AB256" s="211"/>
      <c r="AC256" s="211"/>
      <c r="AD256" s="211"/>
      <c r="AE256" s="211"/>
      <c r="AF256" s="211"/>
      <c r="AG256" s="211"/>
      <c r="AH256" s="211"/>
      <c r="AI256" s="212" t="s">
        <v>118</v>
      </c>
      <c r="AJ256" s="212"/>
      <c r="AK256" s="211"/>
      <c r="AL256" s="211"/>
      <c r="AM256" s="212"/>
      <c r="AN256" s="212"/>
      <c r="AO256" s="42"/>
      <c r="AP256" s="42"/>
      <c r="AQ256" s="7">
        <v>3</v>
      </c>
      <c r="AR256" s="73">
        <v>34</v>
      </c>
      <c r="AS256" s="8">
        <f t="shared" si="57"/>
        <v>8.8235294117647065E-2</v>
      </c>
    </row>
    <row r="257" spans="1:45" x14ac:dyDescent="0.2">
      <c r="A257" s="105"/>
      <c r="B257" s="216" t="s">
        <v>29</v>
      </c>
      <c r="C257" s="209" t="s">
        <v>104</v>
      </c>
      <c r="D257" s="210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 t="s">
        <v>118</v>
      </c>
      <c r="P257" s="211"/>
      <c r="Q257" s="211"/>
      <c r="R257" s="211"/>
      <c r="S257" s="211"/>
      <c r="T257" s="211"/>
      <c r="U257" s="211"/>
      <c r="V257" s="211"/>
      <c r="W257" s="211"/>
      <c r="X257" s="211"/>
      <c r="Y257" s="211"/>
      <c r="Z257" s="211"/>
      <c r="AA257" s="211"/>
      <c r="AB257" s="211"/>
      <c r="AC257" s="211"/>
      <c r="AD257" s="211"/>
      <c r="AE257" s="211"/>
      <c r="AF257" s="211"/>
      <c r="AG257" s="211"/>
      <c r="AH257" s="212" t="s">
        <v>118</v>
      </c>
      <c r="AI257" s="212"/>
      <c r="AJ257" s="212"/>
      <c r="AK257" s="211"/>
      <c r="AL257" s="211"/>
      <c r="AM257" s="212"/>
      <c r="AN257" s="212"/>
      <c r="AO257" s="42"/>
      <c r="AP257" s="42"/>
      <c r="AQ257" s="7">
        <v>2</v>
      </c>
      <c r="AR257" s="73">
        <v>34</v>
      </c>
      <c r="AS257" s="8">
        <f t="shared" si="57"/>
        <v>5.8823529411764705E-2</v>
      </c>
    </row>
    <row r="258" spans="1:45" x14ac:dyDescent="0.2">
      <c r="A258" s="105"/>
      <c r="B258" s="208" t="s">
        <v>28</v>
      </c>
      <c r="C258" s="209" t="s">
        <v>104</v>
      </c>
      <c r="D258" s="210"/>
      <c r="E258" s="211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 t="s">
        <v>118</v>
      </c>
      <c r="Q258" s="211"/>
      <c r="R258" s="211"/>
      <c r="S258" s="211"/>
      <c r="T258" s="211"/>
      <c r="U258" s="211"/>
      <c r="V258" s="211"/>
      <c r="W258" s="211"/>
      <c r="X258" s="211"/>
      <c r="Y258" s="211"/>
      <c r="Z258" s="211"/>
      <c r="AA258" s="211"/>
      <c r="AB258" s="211"/>
      <c r="AC258" s="211" t="s">
        <v>118</v>
      </c>
      <c r="AD258" s="211"/>
      <c r="AE258" s="211"/>
      <c r="AF258" s="211"/>
      <c r="AG258" s="211"/>
      <c r="AH258" s="211"/>
      <c r="AI258" s="212"/>
      <c r="AJ258" s="212"/>
      <c r="AK258" s="211"/>
      <c r="AL258" s="211"/>
      <c r="AM258" s="212"/>
      <c r="AN258" s="212"/>
      <c r="AO258" s="42"/>
      <c r="AP258" s="42"/>
      <c r="AQ258" s="7">
        <v>2</v>
      </c>
      <c r="AR258" s="75">
        <v>68</v>
      </c>
      <c r="AS258" s="8">
        <f t="shared" si="57"/>
        <v>2.9411764705882353E-2</v>
      </c>
    </row>
    <row r="259" spans="1:45" x14ac:dyDescent="0.2">
      <c r="A259" s="105"/>
      <c r="B259" s="208" t="s">
        <v>32</v>
      </c>
      <c r="C259" s="209" t="s">
        <v>104</v>
      </c>
      <c r="D259" s="210"/>
      <c r="E259" s="211"/>
      <c r="F259" s="211"/>
      <c r="G259" s="211"/>
      <c r="H259" s="211"/>
      <c r="I259" s="211"/>
      <c r="J259" s="211"/>
      <c r="K259" s="211"/>
      <c r="L259" s="211" t="s">
        <v>119</v>
      </c>
      <c r="M259" s="211"/>
      <c r="N259" s="211"/>
      <c r="O259" s="211"/>
      <c r="P259" s="211"/>
      <c r="Q259" s="211"/>
      <c r="R259" s="211"/>
      <c r="S259" s="211"/>
      <c r="T259" s="211" t="s">
        <v>119</v>
      </c>
      <c r="U259" s="211"/>
      <c r="V259" s="211"/>
      <c r="W259" s="211"/>
      <c r="X259" s="211"/>
      <c r="Y259" s="211"/>
      <c r="Z259" s="211"/>
      <c r="AA259" s="211"/>
      <c r="AB259" s="211"/>
      <c r="AC259" s="211"/>
      <c r="AD259" s="211"/>
      <c r="AE259" s="211"/>
      <c r="AF259" s="211"/>
      <c r="AG259" s="211"/>
      <c r="AH259" s="211" t="s">
        <v>118</v>
      </c>
      <c r="AI259" s="212"/>
      <c r="AJ259" s="212"/>
      <c r="AK259" s="211"/>
      <c r="AL259" s="211"/>
      <c r="AM259" s="212"/>
      <c r="AN259" s="212"/>
      <c r="AO259" s="42"/>
      <c r="AP259" s="42"/>
      <c r="AQ259" s="7">
        <v>3</v>
      </c>
      <c r="AR259" s="75">
        <v>68</v>
      </c>
      <c r="AS259" s="8">
        <f t="shared" si="57"/>
        <v>4.4117647058823532E-2</v>
      </c>
    </row>
    <row r="260" spans="1:45" x14ac:dyDescent="0.2">
      <c r="A260" s="105"/>
      <c r="B260" s="208" t="s">
        <v>30</v>
      </c>
      <c r="C260" s="209" t="s">
        <v>104</v>
      </c>
      <c r="D260" s="210"/>
      <c r="E260" s="211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211"/>
      <c r="W260" s="211"/>
      <c r="X260" s="211"/>
      <c r="Y260" s="211"/>
      <c r="Z260" s="211"/>
      <c r="AA260" s="211"/>
      <c r="AB260" s="211"/>
      <c r="AC260" s="211"/>
      <c r="AD260" s="211"/>
      <c r="AE260" s="211"/>
      <c r="AF260" s="211"/>
      <c r="AG260" s="211"/>
      <c r="AH260" s="211"/>
      <c r="AI260" s="212"/>
      <c r="AJ260" s="212"/>
      <c r="AK260" s="211"/>
      <c r="AL260" s="211"/>
      <c r="AM260" s="212"/>
      <c r="AN260" s="212"/>
      <c r="AO260" s="42"/>
      <c r="AP260" s="42"/>
      <c r="AQ260" s="7">
        <v>0</v>
      </c>
      <c r="AR260" s="73">
        <v>34</v>
      </c>
      <c r="AS260" s="8">
        <f t="shared" si="57"/>
        <v>0</v>
      </c>
    </row>
    <row r="261" spans="1:45" x14ac:dyDescent="0.2">
      <c r="A261" s="62"/>
      <c r="B261" s="63"/>
      <c r="C261" s="63"/>
      <c r="D261" s="63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2"/>
      <c r="AN261" s="62"/>
      <c r="AO261" s="62"/>
      <c r="AP261" s="62"/>
      <c r="AQ261" s="62"/>
      <c r="AR261" s="62"/>
      <c r="AS261" s="62"/>
    </row>
    <row r="267" spans="1:45" x14ac:dyDescent="0.2">
      <c r="I267" s="207"/>
    </row>
  </sheetData>
  <mergeCells count="294">
    <mergeCell ref="AJ8:AR8"/>
    <mergeCell ref="B220:B221"/>
    <mergeCell ref="C5:D5"/>
    <mergeCell ref="A78:A9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A75:D75"/>
    <mergeCell ref="E75:AP75"/>
    <mergeCell ref="AQ75:AQ77"/>
    <mergeCell ref="AR75:AR77"/>
    <mergeCell ref="AS75:AS77"/>
    <mergeCell ref="A76:B77"/>
    <mergeCell ref="C76:C77"/>
    <mergeCell ref="E76:H76"/>
    <mergeCell ref="I76:L76"/>
    <mergeCell ref="M76:P76"/>
    <mergeCell ref="Q76:T76"/>
    <mergeCell ref="U76:W76"/>
    <mergeCell ref="X76:AA76"/>
    <mergeCell ref="AB76:AD76"/>
    <mergeCell ref="AE76:AI76"/>
    <mergeCell ref="AJ76:AL76"/>
    <mergeCell ref="AM76:AP76"/>
    <mergeCell ref="A56:A73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A53:D53"/>
    <mergeCell ref="E53:AP53"/>
    <mergeCell ref="AQ53:AQ55"/>
    <mergeCell ref="AR53:AR55"/>
    <mergeCell ref="AS53:AS55"/>
    <mergeCell ref="A54:B55"/>
    <mergeCell ref="C54:C55"/>
    <mergeCell ref="E54:H54"/>
    <mergeCell ref="I54:L54"/>
    <mergeCell ref="M54:P54"/>
    <mergeCell ref="Q54:T54"/>
    <mergeCell ref="U54:W54"/>
    <mergeCell ref="X54:AA54"/>
    <mergeCell ref="AB54:AD54"/>
    <mergeCell ref="AE54:AI54"/>
    <mergeCell ref="AJ54:AL54"/>
    <mergeCell ref="AM54:AP54"/>
    <mergeCell ref="A33:A51"/>
    <mergeCell ref="B33:B34"/>
    <mergeCell ref="B35:B36"/>
    <mergeCell ref="B37:B38"/>
    <mergeCell ref="B39:B41"/>
    <mergeCell ref="B42:B43"/>
    <mergeCell ref="B44:B45"/>
    <mergeCell ref="B46:B47"/>
    <mergeCell ref="B48:B49"/>
    <mergeCell ref="B50:B51"/>
    <mergeCell ref="A30:D30"/>
    <mergeCell ref="E30:AP30"/>
    <mergeCell ref="AQ30:AQ32"/>
    <mergeCell ref="AR30:AR32"/>
    <mergeCell ref="AS30:AS32"/>
    <mergeCell ref="A31:B32"/>
    <mergeCell ref="C31:C32"/>
    <mergeCell ref="E31:H31"/>
    <mergeCell ref="I31:L31"/>
    <mergeCell ref="M31:P31"/>
    <mergeCell ref="Q31:T31"/>
    <mergeCell ref="U31:W31"/>
    <mergeCell ref="X31:AA31"/>
    <mergeCell ref="AB31:AD31"/>
    <mergeCell ref="AE31:AI31"/>
    <mergeCell ref="AJ31:AL31"/>
    <mergeCell ref="AM31:AP31"/>
    <mergeCell ref="A13:A28"/>
    <mergeCell ref="B13:B14"/>
    <mergeCell ref="B15:B16"/>
    <mergeCell ref="B17:B18"/>
    <mergeCell ref="B19:B20"/>
    <mergeCell ref="B21:B22"/>
    <mergeCell ref="B23:B24"/>
    <mergeCell ref="B25:B26"/>
    <mergeCell ref="B27:B28"/>
    <mergeCell ref="A10:D10"/>
    <mergeCell ref="E10:AP10"/>
    <mergeCell ref="AQ10:AQ12"/>
    <mergeCell ref="AR10:AR12"/>
    <mergeCell ref="AS10:AS12"/>
    <mergeCell ref="C11:C12"/>
    <mergeCell ref="E11:H11"/>
    <mergeCell ref="I11:L11"/>
    <mergeCell ref="M11:P11"/>
    <mergeCell ref="Q11:T11"/>
    <mergeCell ref="AB11:AD11"/>
    <mergeCell ref="AE11:AI11"/>
    <mergeCell ref="AJ11:AL11"/>
    <mergeCell ref="AM11:AP11"/>
    <mergeCell ref="A11:B12"/>
    <mergeCell ref="B4:C4"/>
    <mergeCell ref="AC3:AM5"/>
    <mergeCell ref="A7:B7"/>
    <mergeCell ref="C7:D7"/>
    <mergeCell ref="B116:B117"/>
    <mergeCell ref="A101:D101"/>
    <mergeCell ref="AP4:AQ4"/>
    <mergeCell ref="AQ193:AQ195"/>
    <mergeCell ref="AN3:AO5"/>
    <mergeCell ref="AP5:AQ5"/>
    <mergeCell ref="X6:AB6"/>
    <mergeCell ref="AQ101:AQ103"/>
    <mergeCell ref="G3:W3"/>
    <mergeCell ref="G5:W7"/>
    <mergeCell ref="AQ119:AQ121"/>
    <mergeCell ref="E119:AP119"/>
    <mergeCell ref="U120:W120"/>
    <mergeCell ref="X120:AA120"/>
    <mergeCell ref="AB120:AD120"/>
    <mergeCell ref="AE120:AI120"/>
    <mergeCell ref="X3:AB3"/>
    <mergeCell ref="X4:AB5"/>
    <mergeCell ref="U11:W11"/>
    <mergeCell ref="X11:AA11"/>
    <mergeCell ref="AS119:AS121"/>
    <mergeCell ref="A120:C121"/>
    <mergeCell ref="E120:H120"/>
    <mergeCell ref="I120:L120"/>
    <mergeCell ref="M120:P120"/>
    <mergeCell ref="Q120:T120"/>
    <mergeCell ref="AR101:AR103"/>
    <mergeCell ref="AS101:AS103"/>
    <mergeCell ref="M102:P102"/>
    <mergeCell ref="Q102:T102"/>
    <mergeCell ref="U102:W102"/>
    <mergeCell ref="E102:H102"/>
    <mergeCell ref="AJ120:AL120"/>
    <mergeCell ref="B114:B115"/>
    <mergeCell ref="B112:B113"/>
    <mergeCell ref="B110:B111"/>
    <mergeCell ref="A104:A117"/>
    <mergeCell ref="AM120:AP120"/>
    <mergeCell ref="A119:D119"/>
    <mergeCell ref="B106:B107"/>
    <mergeCell ref="B104:B105"/>
    <mergeCell ref="B108:B109"/>
    <mergeCell ref="E101:AP101"/>
    <mergeCell ref="A118:D118"/>
    <mergeCell ref="AS137:AS139"/>
    <mergeCell ref="E138:H138"/>
    <mergeCell ref="I138:L138"/>
    <mergeCell ref="M138:P138"/>
    <mergeCell ref="Q138:T138"/>
    <mergeCell ref="U138:W138"/>
    <mergeCell ref="X138:AA138"/>
    <mergeCell ref="AB138:AD138"/>
    <mergeCell ref="AE138:AI138"/>
    <mergeCell ref="AJ138:AL138"/>
    <mergeCell ref="AM138:AP138"/>
    <mergeCell ref="E137:AP137"/>
    <mergeCell ref="AQ137:AQ139"/>
    <mergeCell ref="AS163:AS165"/>
    <mergeCell ref="E164:H164"/>
    <mergeCell ref="I164:L164"/>
    <mergeCell ref="M164:P164"/>
    <mergeCell ref="Q164:T164"/>
    <mergeCell ref="U164:W164"/>
    <mergeCell ref="X164:AA164"/>
    <mergeCell ref="AB164:AD164"/>
    <mergeCell ref="AE164:AI164"/>
    <mergeCell ref="AJ164:AL164"/>
    <mergeCell ref="AM164:AP164"/>
    <mergeCell ref="E163:AP163"/>
    <mergeCell ref="AQ163:AQ165"/>
    <mergeCell ref="I194:L194"/>
    <mergeCell ref="M194:P194"/>
    <mergeCell ref="A166:A191"/>
    <mergeCell ref="AM194:AP194"/>
    <mergeCell ref="B172:B173"/>
    <mergeCell ref="B174:B175"/>
    <mergeCell ref="B176:B177"/>
    <mergeCell ref="B178:B179"/>
    <mergeCell ref="B180:B181"/>
    <mergeCell ref="B182:B183"/>
    <mergeCell ref="B184:B185"/>
    <mergeCell ref="B168:B169"/>
    <mergeCell ref="B170:B171"/>
    <mergeCell ref="A193:D193"/>
    <mergeCell ref="E193:AP193"/>
    <mergeCell ref="AS225:AS227"/>
    <mergeCell ref="E226:H226"/>
    <mergeCell ref="I226:L226"/>
    <mergeCell ref="M226:P226"/>
    <mergeCell ref="Q226:T226"/>
    <mergeCell ref="A196:A223"/>
    <mergeCell ref="Q194:T194"/>
    <mergeCell ref="U194:W194"/>
    <mergeCell ref="X194:AA194"/>
    <mergeCell ref="AB194:AD194"/>
    <mergeCell ref="AE194:AI194"/>
    <mergeCell ref="AJ194:AL194"/>
    <mergeCell ref="U226:W226"/>
    <mergeCell ref="X226:AA226"/>
    <mergeCell ref="AB226:AD226"/>
    <mergeCell ref="AE226:AI226"/>
    <mergeCell ref="AJ226:AL226"/>
    <mergeCell ref="AM226:AP226"/>
    <mergeCell ref="E225:AP225"/>
    <mergeCell ref="AQ225:AQ227"/>
    <mergeCell ref="AR225:AR227"/>
    <mergeCell ref="B196:B197"/>
    <mergeCell ref="B198:B199"/>
    <mergeCell ref="AS193:AS195"/>
    <mergeCell ref="AS245:AS247"/>
    <mergeCell ref="E246:H246"/>
    <mergeCell ref="I246:L246"/>
    <mergeCell ref="M246:P246"/>
    <mergeCell ref="Q246:T246"/>
    <mergeCell ref="U246:W246"/>
    <mergeCell ref="X246:AA246"/>
    <mergeCell ref="AB246:AD246"/>
    <mergeCell ref="E245:AP245"/>
    <mergeCell ref="AQ245:AQ247"/>
    <mergeCell ref="AE246:AI246"/>
    <mergeCell ref="AJ246:AL246"/>
    <mergeCell ref="AM246:AP246"/>
    <mergeCell ref="AB102:AD102"/>
    <mergeCell ref="AE102:AI102"/>
    <mergeCell ref="AJ102:AL102"/>
    <mergeCell ref="AM102:AP102"/>
    <mergeCell ref="B158:B159"/>
    <mergeCell ref="A248:A260"/>
    <mergeCell ref="AR245:AR247"/>
    <mergeCell ref="A246:C247"/>
    <mergeCell ref="A245:D245"/>
    <mergeCell ref="AR193:AR195"/>
    <mergeCell ref="AR163:AR165"/>
    <mergeCell ref="AR137:AR139"/>
    <mergeCell ref="AR119:AR121"/>
    <mergeCell ref="A164:C165"/>
    <mergeCell ref="A163:D163"/>
    <mergeCell ref="A138:C139"/>
    <mergeCell ref="A137:D137"/>
    <mergeCell ref="A102:C103"/>
    <mergeCell ref="A140:A161"/>
    <mergeCell ref="B142:B143"/>
    <mergeCell ref="B144:B145"/>
    <mergeCell ref="A122:A135"/>
    <mergeCell ref="A194:C195"/>
    <mergeCell ref="E194:H194"/>
    <mergeCell ref="B140:B141"/>
    <mergeCell ref="B130:B131"/>
    <mergeCell ref="B132:B133"/>
    <mergeCell ref="B134:B135"/>
    <mergeCell ref="B148:B149"/>
    <mergeCell ref="B154:B155"/>
    <mergeCell ref="B156:B157"/>
    <mergeCell ref="I102:L102"/>
    <mergeCell ref="X102:AA102"/>
    <mergeCell ref="B122:B123"/>
    <mergeCell ref="B124:B125"/>
    <mergeCell ref="B126:B127"/>
    <mergeCell ref="B128:B129"/>
    <mergeCell ref="B166:B167"/>
    <mergeCell ref="B186:B187"/>
    <mergeCell ref="B188:B189"/>
    <mergeCell ref="B190:B191"/>
    <mergeCell ref="B200:B201"/>
    <mergeCell ref="B202:B203"/>
    <mergeCell ref="B160:B161"/>
    <mergeCell ref="B146:B147"/>
    <mergeCell ref="B150:B151"/>
    <mergeCell ref="B152:B153"/>
    <mergeCell ref="A228:A243"/>
    <mergeCell ref="B204:B205"/>
    <mergeCell ref="B206:B207"/>
    <mergeCell ref="B208:B209"/>
    <mergeCell ref="B210:B211"/>
    <mergeCell ref="A226:C227"/>
    <mergeCell ref="A225:D225"/>
    <mergeCell ref="B212:B213"/>
    <mergeCell ref="B214:B215"/>
    <mergeCell ref="B216:B217"/>
    <mergeCell ref="B218:B219"/>
    <mergeCell ref="B222:B223"/>
  </mergeCells>
  <pageMargins left="0.25" right="0.25" top="0.75" bottom="0.75" header="0.3" footer="0.3"/>
  <pageSetup paperSize="9" scale="47" fitToHeight="0" orientation="landscape" r:id="rId1"/>
  <headerFooter>
    <oddHeader>&amp;C&amp;G</oddHeader>
  </headerFooter>
  <rowBreaks count="2" manualBreakCount="2">
    <brk id="25" max="50" man="1"/>
    <brk id="10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Пояснительная записка</vt:lpstr>
      <vt:lpstr>График оценочных процедур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2026-03-30T16:27:03Z</cp:lastPrinted>
  <dcterms:created xsi:type="dcterms:W3CDTF">2024-09-28T08:38:22Z</dcterms:created>
  <dcterms:modified xsi:type="dcterms:W3CDTF">2026-04-06T08:15:16Z</dcterms:modified>
</cp:coreProperties>
</file>